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3" activeTab="0"/>
  </bookViews>
  <sheets>
    <sheet name="Abertura" sheetId="1" r:id="rId1"/>
    <sheet name="Ameacas-Pré-Resposta" sheetId="2" r:id="rId2"/>
    <sheet name="Oport-Pré-Resposta" sheetId="3" r:id="rId3"/>
    <sheet name="VE-Pré-Resposta" sheetId="4" r:id="rId4"/>
    <sheet name="Resposta-Ameacas" sheetId="5" r:id="rId5"/>
    <sheet name="Resposta-Oport" sheetId="6" r:id="rId6"/>
    <sheet name="ValorEsperado-Planej" sheetId="7" r:id="rId7"/>
    <sheet name="Ameacas-Des" sheetId="8" r:id="rId8"/>
    <sheet name="Oportunidades-Des" sheetId="9" r:id="rId9"/>
    <sheet name="Ctl&amp;Resp-Ameacas" sheetId="10" r:id="rId10"/>
    <sheet name="Ctl&amp;Resp-Oport" sheetId="11" r:id="rId11"/>
    <sheet name="FECHAMENTO" sheetId="12" r:id="rId12"/>
  </sheets>
  <definedNames>
    <definedName name="AmeacaDesVE">'Ameacas-Des'!$I$9:$I$208</definedName>
    <definedName name="AmeaPosVE">'Ameacas-Des'!$K$9:$K$208</definedName>
    <definedName name="AmeaPreVE">'Ameacas-Pré-Resposta'!$I$9:$I$208</definedName>
    <definedName name="OportDesVE">'Oportunidades-Des'!$I$9:$I$208</definedName>
    <definedName name="OportPreVE">'Oport-Pré-Resposta'!$I$9:$I$208</definedName>
    <definedName name="SensAP">'Ameacas-Des'!$J$3</definedName>
    <definedName name="Sensib">'Ameacas-Pré-Resposta'!$J$3</definedName>
    <definedName name="SensibO">'Oport-Pré-Resposta'!$J$3</definedName>
    <definedName name="SensOP">'Oportunidades-Des'!$J$3</definedName>
  </definedNames>
  <calcPr fullCalcOnLoad="1"/>
</workbook>
</file>

<file path=xl/sharedStrings.xml><?xml version="1.0" encoding="utf-8"?>
<sst xmlns="http://schemas.openxmlformats.org/spreadsheetml/2006/main" count="752" uniqueCount="203">
  <si>
    <t>Ferramenta de Gerência de Riscos em Projetos</t>
  </si>
  <si>
    <t>Versão 5.6</t>
  </si>
  <si>
    <t>MBA em Gerência de Projetos</t>
  </si>
  <si>
    <t>Dados Comuns do Projeto:</t>
  </si>
  <si>
    <t>Projeto:</t>
  </si>
  <si>
    <t>Gerenciador de Contas de Usuários e Serviços de Rede.</t>
  </si>
  <si>
    <t>Cliente:</t>
  </si>
  <si>
    <t>Prefeitura Municipal de Curitiba - PMC</t>
  </si>
  <si>
    <t>Gerente Responsável:</t>
  </si>
  <si>
    <t>Estevão Thomacheski Rodrigues</t>
  </si>
  <si>
    <t>Data Análise:</t>
  </si>
  <si>
    <t>Resp. Revisão:</t>
  </si>
  <si>
    <t>Data Última Revisão:</t>
  </si>
  <si>
    <t>Foco da Análise:</t>
  </si>
  <si>
    <t>Análise de Custos</t>
  </si>
  <si>
    <t>Valor Base do Projeto:</t>
  </si>
  <si>
    <t>Novo Valor Base do Projeto:</t>
  </si>
  <si>
    <t>Sistema Gerencial:</t>
  </si>
  <si>
    <t>Ferramenta GerenciaDeRiscos. Reuniões semanais.</t>
  </si>
  <si>
    <t>Processo de Identificação dos Riscos:</t>
  </si>
  <si>
    <t>Brainstorming e entrevistas com especialistas.</t>
  </si>
  <si>
    <t>Responsáveis no Acompanhamento:</t>
  </si>
  <si>
    <t>Contexto do Projeto:</t>
  </si>
  <si>
    <t>O projeto contempla a implantação do sistema Gerenciador de Contas de Usuários e Serviços de rede em substituição ao sistema operacional Windows NT 4 nos órgãos de administração direta e indireta da Prefeitura Municipal de Curitiba.</t>
  </si>
  <si>
    <t xml:space="preserve"> </t>
  </si>
  <si>
    <t>Campos de Input</t>
  </si>
  <si>
    <t>Lista de Riscos - Ameaças - Analise Inicial Pré-Resposta</t>
  </si>
  <si>
    <t>Sensibilidade:</t>
  </si>
  <si>
    <t>Resp:</t>
  </si>
  <si>
    <t>TOTAL - Valor Esperado das Ameaças</t>
  </si>
  <si>
    <t>No.</t>
  </si>
  <si>
    <t>Data</t>
  </si>
  <si>
    <t>Categoria</t>
  </si>
  <si>
    <t>Evento de Ameaça</t>
  </si>
  <si>
    <t>Probabi-</t>
  </si>
  <si>
    <t>Impacto</t>
  </si>
  <si>
    <t>Valor</t>
  </si>
  <si>
    <t>Priori-</t>
  </si>
  <si>
    <t>Identif.</t>
  </si>
  <si>
    <t>Causa Raiz</t>
  </si>
  <si>
    <t>Efeito</t>
  </si>
  <si>
    <t>lidade (%)</t>
  </si>
  <si>
    <t>(input)</t>
  </si>
  <si>
    <t>Ajustado</t>
  </si>
  <si>
    <t>Esperado</t>
  </si>
  <si>
    <t>dade</t>
  </si>
  <si>
    <t>Técnico</t>
  </si>
  <si>
    <t>Falha na migração</t>
  </si>
  <si>
    <t>Perda de dados</t>
  </si>
  <si>
    <t>Backup não realizado</t>
  </si>
  <si>
    <t>Problemas na mídia de armazenamento</t>
  </si>
  <si>
    <t>Equipamento fora das especificações</t>
  </si>
  <si>
    <t>Atraso na implantação</t>
  </si>
  <si>
    <t>Pessoal</t>
  </si>
  <si>
    <t>Equipe reduzida</t>
  </si>
  <si>
    <t>Impossibilidade de acesso aos órgãos fora do horário comercial</t>
  </si>
  <si>
    <t>Impossibilidade de acesso aos órgãos nos finais de semana</t>
  </si>
  <si>
    <t>Falha de hardware no servidor</t>
  </si>
  <si>
    <t>Indisponibilidade do serviço LDAP</t>
  </si>
  <si>
    <t>Falha no link de comunicação</t>
  </si>
  <si>
    <t>Ataque ao servidor</t>
  </si>
  <si>
    <t>Falha no fornecimento de energia elétrica</t>
  </si>
  <si>
    <t>Probabilidade:</t>
  </si>
  <si>
    <t>Chance de Ocorrência do Risco (%)</t>
  </si>
  <si>
    <t>Percentual de variação sobre a Quantificação (probabilidade e Impacto) do Risco - ferramenta de análise de Sensibilidade</t>
  </si>
  <si>
    <t>Lista de Riscos - Oportunidades - Analise Inicial Pré-Resposta</t>
  </si>
  <si>
    <t>TOTAL - Valor Esperado das Oportunidades</t>
  </si>
  <si>
    <t>Evento de Oportunidade</t>
  </si>
  <si>
    <t>Atualização de servidores</t>
  </si>
  <si>
    <t>Atualização tecnológica</t>
  </si>
  <si>
    <t>Atualização de Sistema Operacional</t>
  </si>
  <si>
    <t>Valor Esperado do Projeto - Inicial (Pré-Reação)</t>
  </si>
  <si>
    <t>Ameaças:</t>
  </si>
  <si>
    <t>Oportunidades:</t>
  </si>
  <si>
    <t>Valores</t>
  </si>
  <si>
    <t>Variação</t>
  </si>
  <si>
    <t>Observação</t>
  </si>
  <si>
    <t xml:space="preserve">Valor Base do Projeto </t>
  </si>
  <si>
    <t>Sem Riscos</t>
  </si>
  <si>
    <t>Riscos - Ameaças</t>
  </si>
  <si>
    <t>Valor Esperado</t>
  </si>
  <si>
    <t>Riscos - Oportunidades</t>
  </si>
  <si>
    <t>Valor Esperado do Projeto com Riscos</t>
  </si>
  <si>
    <t>Totais</t>
  </si>
  <si>
    <t>Valor Esperado - Melhor Caso</t>
  </si>
  <si>
    <t>Oportunidades</t>
  </si>
  <si>
    <t>Valor Esperado - Pior Caso</t>
  </si>
  <si>
    <t>Ameaças</t>
  </si>
  <si>
    <t>Respostas aos Riscos - Contenção/ Contingência - AMEAÇAS</t>
  </si>
  <si>
    <t>Tipos de Resposta</t>
  </si>
  <si>
    <t>Aceitar</t>
  </si>
  <si>
    <t>OBS: Oportunidades na pasta Resposta-Oport</t>
  </si>
  <si>
    <t>Mitigar</t>
  </si>
  <si>
    <t>Transferir</t>
  </si>
  <si>
    <t>Valores Totais nas Respostas de AMEAÇAS</t>
  </si>
  <si>
    <t>Eliminar</t>
  </si>
  <si>
    <t>Dados antes da Resposta</t>
  </si>
  <si>
    <t>CONTENÇÃO/ PREVENÇAO</t>
  </si>
  <si>
    <t>NOVAS</t>
  </si>
  <si>
    <t>CONTINGÊNCIA</t>
  </si>
  <si>
    <t xml:space="preserve">Evento </t>
  </si>
  <si>
    <t xml:space="preserve">Valor </t>
  </si>
  <si>
    <t>RESPOSTA</t>
  </si>
  <si>
    <t>Estratégia</t>
  </si>
  <si>
    <t>Custo da</t>
  </si>
  <si>
    <t>Resposta</t>
  </si>
  <si>
    <t>Treinamento aos técnicos</t>
  </si>
  <si>
    <t>Executar rotina de migração novamente.</t>
  </si>
  <si>
    <t>Criar fluxograma com os passos necessários para a migração dos dados.</t>
  </si>
  <si>
    <t>Buscar último backup realizado.</t>
  </si>
  <si>
    <t>Criar procedimento para verificação periódica das mídias de armazenamento</t>
  </si>
  <si>
    <t>Cuidar para que os equipamentos sejam especificados corretamente nas propostas.</t>
  </si>
  <si>
    <t>Trocar equipamento junto ao fornecedor.</t>
  </si>
  <si>
    <t>Alocar a quantidade necessária de técnicos para o projeto.</t>
  </si>
  <si>
    <t>Alocar técnicos de outros projetos.</t>
  </si>
  <si>
    <t>Ajustar o cronograma dos órgãos onde não seja possível acesso fora do horário comercial, para que as atividades sejam executadas dentro do horário comercial.</t>
  </si>
  <si>
    <t>Pedir autorização de acesso previamente.</t>
  </si>
  <si>
    <t>Ajustar o cronograma dos órgãos onde não seja possível acesso nos finais de semanal, para que as atividades sejam executadas de segunda e sexta.</t>
  </si>
  <si>
    <t>Manter máquina backup.</t>
  </si>
  <si>
    <t>Ativar gerador.</t>
  </si>
  <si>
    <t>Respostas aos Riscos - Alavangaem/Aproveitamento para as OPORTUNIDADES</t>
  </si>
  <si>
    <t>Tipos de reação</t>
  </si>
  <si>
    <t>OBS: Ameacas na pasta Resposta-Ameacas</t>
  </si>
  <si>
    <t>Melhorar</t>
  </si>
  <si>
    <t>Provocar</t>
  </si>
  <si>
    <t>Valores Totais nas Respostas de OPORTUNIDADES</t>
  </si>
  <si>
    <t>Compartilhar</t>
  </si>
  <si>
    <t>ALAVANCAGEM</t>
  </si>
  <si>
    <t>NOVO</t>
  </si>
  <si>
    <t>APROVEITAMENTO</t>
  </si>
  <si>
    <t>Evento</t>
  </si>
  <si>
    <t>Valor Esperado do Projeto - Pós-Respostas</t>
  </si>
  <si>
    <t>Sensibilidade</t>
  </si>
  <si>
    <t>PLANEJAMENTO</t>
  </si>
  <si>
    <t>Valores Originais</t>
  </si>
  <si>
    <t>Valor Base do Projeto - Original</t>
  </si>
  <si>
    <t>Custo das Respostas - Ameaças</t>
  </si>
  <si>
    <t>Custo das Respostas - Oportunidades</t>
  </si>
  <si>
    <t xml:space="preserve">Novo Valor Base do Projeto </t>
  </si>
  <si>
    <t>Com os Custos das Respostas</t>
  </si>
  <si>
    <t>Riscos - Ameaças (VE)</t>
  </si>
  <si>
    <t>Riscos - Oportunidades (VE)</t>
  </si>
  <si>
    <t>TOTAIS</t>
  </si>
  <si>
    <t>Valor Total</t>
  </si>
  <si>
    <t>Reserva de Contingência/Aproveitamento</t>
  </si>
  <si>
    <t>Somatório dos custos das ações de Contingência/Aproveitamento</t>
  </si>
  <si>
    <t>Reserva Gerencial</t>
  </si>
  <si>
    <t>Entrar com o Valor Desejado (normalmente menor que os usuais 10%)</t>
  </si>
  <si>
    <t>Total das Reservas</t>
  </si>
  <si>
    <t>Para Durante o Projeto</t>
  </si>
  <si>
    <t>Valores Esperados com Reservas</t>
  </si>
  <si>
    <t xml:space="preserve">CONCLUSÃO - entrar com o texto referente a suas conclusões e alterações no Plano do Projeto </t>
  </si>
  <si>
    <t xml:space="preserve">Analisando os riscos potenciais a equipe decidiu que é viável a execução do projeto. O custo com as respostas aos riscos do projeto são justificados, </t>
  </si>
  <si>
    <t>pois, foi possível diminuir consideravelmente o valor esperado do projeto com riscos, de R$ 205.650,00 para R$ 184.700,00.</t>
  </si>
  <si>
    <t xml:space="preserve">Os riscos que causam mais impacto no projeto estão relacionados aos técnicos necessários para execução das atividades, aos procedimentos necessários para </t>
  </si>
  <si>
    <t xml:space="preserve">migração de dados, e a aquisição de equipamentos fora das especificações necessárias, assim sendo, será necessário alterar os Planos de Projeto das áreas de </t>
  </si>
  <si>
    <t>Recursos Humanos, Qualidade e Aquisições, para que esses riscos sejam mitigados.</t>
  </si>
  <si>
    <t>- Plano de Gerenciamento de Recursos Humanos</t>
  </si>
  <si>
    <t>Alocar corretamente todos os recursos necessários para a conclusão das atividades dentro do prazo.</t>
  </si>
  <si>
    <t>- Plano de Gerenciamento de Qualidade</t>
  </si>
  <si>
    <t>Ter os requisitos, a garantia e o controle da qualidade bem definidos para as atividades relacionadas à migração de dados.</t>
  </si>
  <si>
    <t>- Plano de Gerenciamento de Aquisições</t>
  </si>
  <si>
    <t>Ter nos pedidos de proposta para fornecimento de equipamentos especificações bem definidas.</t>
  </si>
  <si>
    <t xml:space="preserve">O valor necessário para a contingência das ameaças que podem se materializar é R$ 48.000,00. Esse valor seria necessário caso todos os riscos ocorressem em </t>
  </si>
  <si>
    <t xml:space="preserve">todos os 35 órgãos nos quais a solução será implementada, como a chance disso ocorrer é pequena, resolvemos criar uma reserva de 30% sendo </t>
  </si>
  <si>
    <t>20% para contingência e 10% para reserva gerencial.</t>
  </si>
  <si>
    <t>Concluímos que o aumento de 24,44% no valor base do projeto sem considerar riscos e reservas, é aceitável pela segurança que trará para o projeto, e pelo aumento</t>
  </si>
  <si>
    <t>da chance dele ser concluído com sucesso.</t>
  </si>
  <si>
    <t>Valor de Decisão do Plano</t>
  </si>
  <si>
    <t>Entrar com o Valor Decidido para o Total do Orçamento/ Preço/ Resultado</t>
  </si>
  <si>
    <t>Default = Valor Esperado com Reserva</t>
  </si>
  <si>
    <t>Lista de Novos Riscos - Ameaças (Pós-Resposta, para durante o Projeto)</t>
  </si>
  <si>
    <t>Percentual de variação sobre a Quantificação (probabilidade e Impacto) do Risco - ferramenta de análise</t>
  </si>
  <si>
    <t>Lista de Novos Riscos - Oportunidades (Pós-Resposta, para durante o Projeto)</t>
  </si>
  <si>
    <t xml:space="preserve">Percentual de variação sobre a Quantificação (probabilidade e Impacto) do Risco - ferramenta de análise </t>
  </si>
  <si>
    <t>Controle e Respostas aos Riscos - AMEAÇAS</t>
  </si>
  <si>
    <t>OBS: Opotunidades na pasta Ctl&amp;Resp-Oport</t>
  </si>
  <si>
    <t>Dados do Planejamento</t>
  </si>
  <si>
    <t>CONTINGÊNCIA/ CONTORNO</t>
  </si>
  <si>
    <t>ACOMPANHAMENTO/ OCORRENCIA</t>
  </si>
  <si>
    <t>Custo Plan.</t>
  </si>
  <si>
    <t>Custo REAL</t>
  </si>
  <si>
    <t>Responsável</t>
  </si>
  <si>
    <t xml:space="preserve">Data </t>
  </si>
  <si>
    <t>Acomp.</t>
  </si>
  <si>
    <t>Reação</t>
  </si>
  <si>
    <t>Ocorrência</t>
  </si>
  <si>
    <t>Controle e Respostas aos Riscos - OPORTUNIDADES</t>
  </si>
  <si>
    <t>OBS: Ameacas na pasta Ctl&amp;Resp-Ameacas</t>
  </si>
  <si>
    <t>OPORTUNIDADES</t>
  </si>
  <si>
    <t>Valor Final do Projeto</t>
  </si>
  <si>
    <t>Valor Base do Projeto - Planejamento</t>
  </si>
  <si>
    <t>`</t>
  </si>
  <si>
    <t>Custo das Novas Respostas - Ameaças</t>
  </si>
  <si>
    <t>Custo das Novas Respostas - Oportunidades</t>
  </si>
  <si>
    <t>Riscos Materializados - Ameaças</t>
  </si>
  <si>
    <t>Riscos Materializados - Oportunidades</t>
  </si>
  <si>
    <t>Análise de Desempenho Real x Planejado</t>
  </si>
  <si>
    <t>%</t>
  </si>
  <si>
    <t>VALOR FINAL DO PROJETO</t>
  </si>
  <si>
    <t>Diferença Contra o Valor Base - Planejamento</t>
  </si>
  <si>
    <t xml:space="preserve">Diferença Contra o Valor Esperado </t>
  </si>
  <si>
    <t>Diferença Contra Valor de Decisão do Plano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</si>
</sst>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$-409]#,##0_);[Red]\([$$-409]#,##0\)"/>
    <numFmt numFmtId="165" formatCode="[$$-409]#,##0"/>
    <numFmt numFmtId="166" formatCode="dd/mm/yy"/>
    <numFmt numFmtId="167" formatCode="dd/mm/yy;@"/>
    <numFmt numFmtId="168" formatCode="[$$-409]#,##0;[Red][$$-409]#,##0"/>
  </numFmts>
  <fonts count="66">
    <font>
      <sz val="9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5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41"/>
      <name val="Arial"/>
      <family val="2"/>
    </font>
    <font>
      <sz val="9"/>
      <color indexed="41"/>
      <name val="Arial"/>
      <family val="2"/>
    </font>
    <font>
      <b/>
      <sz val="10"/>
      <color indexed="41"/>
      <name val="Arial"/>
      <family val="2"/>
    </font>
    <font>
      <b/>
      <sz val="12"/>
      <color indexed="41"/>
      <name val="Arial"/>
      <family val="2"/>
    </font>
    <font>
      <sz val="11"/>
      <name val="Arial"/>
      <family val="2"/>
    </font>
    <font>
      <sz val="9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6"/>
      <color indexed="18"/>
      <name val="Arial"/>
      <family val="2"/>
    </font>
    <font>
      <sz val="6"/>
      <color indexed="58"/>
      <name val="Arial"/>
      <family val="2"/>
    </font>
    <font>
      <sz val="6"/>
      <name val="Arial"/>
      <family val="2"/>
    </font>
    <font>
      <b/>
      <sz val="11"/>
      <color indexed="41"/>
      <name val="Arial"/>
      <family val="2"/>
    </font>
    <font>
      <sz val="9"/>
      <color indexed="58"/>
      <name val="Arial"/>
      <family val="2"/>
    </font>
    <font>
      <sz val="6"/>
      <color indexed="41"/>
      <name val="Arial"/>
      <family val="2"/>
    </font>
    <font>
      <b/>
      <sz val="9"/>
      <color indexed="58"/>
      <name val="Arial"/>
      <family val="2"/>
    </font>
    <font>
      <b/>
      <sz val="9"/>
      <color indexed="41"/>
      <name val="Arial"/>
      <family val="2"/>
    </font>
    <font>
      <sz val="10"/>
      <color indexed="41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2"/>
      <color indexed="41"/>
      <name val="Arial"/>
      <family val="2"/>
    </font>
    <font>
      <sz val="12"/>
      <color indexed="43"/>
      <name val="Arial"/>
      <family val="2"/>
    </font>
    <font>
      <b/>
      <sz val="9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58"/>
      <name val="Arial"/>
      <family val="2"/>
    </font>
    <font>
      <sz val="11"/>
      <color indexed="58"/>
      <name val="Arial"/>
      <family val="2"/>
    </font>
    <font>
      <b/>
      <sz val="9"/>
      <name val="Arial"/>
      <family val="2"/>
    </font>
    <font>
      <b/>
      <i/>
      <sz val="12"/>
      <color indexed="41"/>
      <name val="Arial"/>
      <family val="2"/>
    </font>
    <font>
      <b/>
      <i/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0"/>
      <color indexed="43"/>
      <name val="Arial"/>
      <family val="2"/>
    </font>
    <font>
      <sz val="8"/>
      <color indexed="58"/>
      <name val="Arial"/>
      <family val="2"/>
    </font>
    <font>
      <sz val="11"/>
      <color indexed="9"/>
      <name val="Arial"/>
      <family val="2"/>
    </font>
    <font>
      <b/>
      <sz val="8"/>
      <color indexed="9"/>
      <name val="Arial"/>
      <family val="2"/>
    </font>
    <font>
      <i/>
      <sz val="10"/>
      <color indexed="58"/>
      <name val="Arial"/>
      <family val="2"/>
    </font>
    <font>
      <b/>
      <sz val="12"/>
      <color indexed="9"/>
      <name val="Arial"/>
      <family val="2"/>
    </font>
    <font>
      <b/>
      <sz val="12"/>
      <color indexed="58"/>
      <name val="Arial"/>
      <family val="2"/>
    </font>
    <font>
      <b/>
      <sz val="11"/>
      <color indexed="18"/>
      <name val="Arial"/>
      <family val="2"/>
    </font>
    <font>
      <sz val="11"/>
      <color indexed="10"/>
      <name val="Arial"/>
      <family val="2"/>
    </font>
    <font>
      <sz val="12"/>
      <color indexed="58"/>
      <name val="Arial"/>
      <family val="2"/>
    </font>
    <font>
      <b/>
      <sz val="18"/>
      <color indexed="58"/>
      <name val="Cambria"/>
      <family val="2"/>
    </font>
    <font>
      <b/>
      <sz val="18"/>
      <color theme="3"/>
      <name val="Cambri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30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9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9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1" fillId="16" borderId="5" applyNumberFormat="0" applyAlignment="0" applyProtection="0"/>
    <xf numFmtId="41" fontId="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3" fontId="1" fillId="0" borderId="0" applyFill="0" applyBorder="0" applyAlignment="0" applyProtection="0"/>
  </cellStyleXfs>
  <cellXfs count="391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9" fillId="25" borderId="0" xfId="0" applyFont="1" applyFill="1" applyAlignment="1" applyProtection="1">
      <alignment/>
      <protection/>
    </xf>
    <xf numFmtId="0" fontId="20" fillId="25" borderId="0" xfId="0" applyFont="1" applyFill="1" applyAlignment="1" applyProtection="1">
      <alignment/>
      <protection/>
    </xf>
    <xf numFmtId="0" fontId="21" fillId="25" borderId="0" xfId="0" applyFont="1" applyFill="1" applyAlignment="1" applyProtection="1">
      <alignment/>
      <protection/>
    </xf>
    <xf numFmtId="0" fontId="22" fillId="25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2" fillId="25" borderId="0" xfId="0" applyFont="1" applyFill="1" applyBorder="1" applyAlignment="1" applyProtection="1">
      <alignment/>
      <protection/>
    </xf>
    <xf numFmtId="0" fontId="24" fillId="25" borderId="0" xfId="0" applyFont="1" applyFill="1" applyAlignment="1" applyProtection="1">
      <alignment/>
      <protection/>
    </xf>
    <xf numFmtId="0" fontId="25" fillId="25" borderId="0" xfId="0" applyFont="1" applyFill="1" applyBorder="1" applyAlignment="1" applyProtection="1">
      <alignment horizontal="left" vertical="center"/>
      <protection/>
    </xf>
    <xf numFmtId="0" fontId="26" fillId="23" borderId="10" xfId="0" applyFont="1" applyFill="1" applyBorder="1" applyAlignment="1" applyProtection="1">
      <alignment horizontal="left" vertical="center"/>
      <protection locked="0"/>
    </xf>
    <xf numFmtId="14" fontId="26" fillId="23" borderId="10" xfId="0" applyNumberFormat="1" applyFont="1" applyFill="1" applyBorder="1" applyAlignment="1" applyProtection="1">
      <alignment horizontal="left" vertical="center"/>
      <protection locked="0"/>
    </xf>
    <xf numFmtId="14" fontId="27" fillId="23" borderId="10" xfId="0" applyNumberFormat="1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Alignment="1" applyProtection="1">
      <alignment horizontal="center"/>
      <protection/>
    </xf>
    <xf numFmtId="40" fontId="26" fillId="23" borderId="10" xfId="0" applyNumberFormat="1" applyFont="1" applyFill="1" applyBorder="1" applyAlignment="1" applyProtection="1">
      <alignment horizontal="left" vertical="center"/>
      <protection locked="0"/>
    </xf>
    <xf numFmtId="40" fontId="26" fillId="24" borderId="10" xfId="0" applyNumberFormat="1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0" fontId="31" fillId="24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32" fillId="25" borderId="0" xfId="0" applyFont="1" applyFill="1" applyBorder="1" applyAlignment="1" applyProtection="1">
      <alignment vertical="top"/>
      <protection/>
    </xf>
    <xf numFmtId="0" fontId="26" fillId="23" borderId="10" xfId="0" applyFont="1" applyFill="1" applyBorder="1" applyAlignment="1" applyProtection="1">
      <alignment horizontal="left" vertical="center" wrapText="1"/>
      <protection locked="0"/>
    </xf>
    <xf numFmtId="0" fontId="20" fillId="25" borderId="0" xfId="0" applyFont="1" applyFill="1" applyBorder="1" applyAlignment="1" applyProtection="1">
      <alignment/>
      <protection/>
    </xf>
    <xf numFmtId="0" fontId="33" fillId="25" borderId="0" xfId="0" applyFont="1" applyFill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2" fillId="25" borderId="0" xfId="0" applyFont="1" applyFill="1" applyBorder="1" applyAlignment="1" applyProtection="1">
      <alignment vertical="top" wrapText="1"/>
      <protection/>
    </xf>
    <xf numFmtId="0" fontId="0" fillId="24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32" fillId="25" borderId="0" xfId="0" applyFont="1" applyFill="1" applyBorder="1" applyAlignment="1" applyProtection="1">
      <alignment/>
      <protection/>
    </xf>
    <xf numFmtId="0" fontId="26" fillId="23" borderId="10" xfId="0" applyFont="1" applyFill="1" applyBorder="1" applyAlignment="1" applyProtection="1">
      <alignment vertical="center" wrapText="1"/>
      <protection locked="0"/>
    </xf>
    <xf numFmtId="0" fontId="0" fillId="25" borderId="0" xfId="0" applyFont="1" applyFill="1" applyAlignment="1" applyProtection="1">
      <alignment/>
      <protection/>
    </xf>
    <xf numFmtId="0" fontId="35" fillId="23" borderId="11" xfId="0" applyFont="1" applyFill="1" applyBorder="1" applyAlignment="1" applyProtection="1">
      <alignment horizontal="center" vertical="center"/>
      <protection/>
    </xf>
    <xf numFmtId="0" fontId="36" fillId="25" borderId="0" xfId="0" applyFont="1" applyFill="1" applyAlignment="1" applyProtection="1">
      <alignment/>
      <protection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25" borderId="0" xfId="0" applyFont="1" applyFill="1" applyBorder="1" applyAlignment="1">
      <alignment horizontal="left" vertical="center"/>
    </xf>
    <xf numFmtId="14" fontId="21" fillId="25" borderId="0" xfId="0" applyNumberFormat="1" applyFont="1" applyFill="1" applyBorder="1" applyAlignment="1">
      <alignment horizontal="left" vertical="center"/>
    </xf>
    <xf numFmtId="0" fontId="37" fillId="25" borderId="0" xfId="0" applyFont="1" applyFill="1" applyBorder="1" applyAlignment="1">
      <alignment horizontal="left" vertical="center"/>
    </xf>
    <xf numFmtId="0" fontId="37" fillId="25" borderId="0" xfId="0" applyFont="1" applyFill="1" applyBorder="1" applyAlignment="1">
      <alignment horizontal="left" vertical="center" wrapText="1"/>
    </xf>
    <xf numFmtId="0" fontId="38" fillId="25" borderId="0" xfId="0" applyFont="1" applyFill="1" applyBorder="1" applyAlignment="1">
      <alignment horizontal="left" vertical="center"/>
    </xf>
    <xf numFmtId="0" fontId="39" fillId="25" borderId="0" xfId="0" applyFont="1" applyFill="1" applyBorder="1" applyAlignment="1">
      <alignment horizontal="right" vertical="center"/>
    </xf>
    <xf numFmtId="0" fontId="39" fillId="25" borderId="0" xfId="0" applyFont="1" applyFill="1" applyBorder="1" applyAlignment="1">
      <alignment horizontal="left" vertical="center"/>
    </xf>
    <xf numFmtId="0" fontId="38" fillId="25" borderId="0" xfId="0" applyFont="1" applyFill="1" applyBorder="1" applyAlignment="1">
      <alignment horizontal="right"/>
    </xf>
    <xf numFmtId="0" fontId="1" fillId="25" borderId="0" xfId="0" applyFont="1" applyFill="1" applyBorder="1" applyAlignment="1">
      <alignment horizontal="left" vertical="center"/>
    </xf>
    <xf numFmtId="14" fontId="1" fillId="25" borderId="0" xfId="0" applyNumberFormat="1" applyFont="1" applyFill="1" applyBorder="1" applyAlignment="1">
      <alignment horizontal="left" vertical="center"/>
    </xf>
    <xf numFmtId="0" fontId="39" fillId="25" borderId="0" xfId="0" applyNumberFormat="1" applyFont="1" applyFill="1" applyBorder="1" applyAlignment="1">
      <alignment horizontal="left" vertical="center"/>
    </xf>
    <xf numFmtId="0" fontId="21" fillId="25" borderId="0" xfId="0" applyNumberFormat="1" applyFont="1" applyFill="1" applyBorder="1" applyAlignment="1">
      <alignment horizontal="left" vertical="center"/>
    </xf>
    <xf numFmtId="0" fontId="21" fillId="25" borderId="0" xfId="0" applyFont="1" applyFill="1" applyBorder="1" applyAlignment="1">
      <alignment horizontal="right" vertical="center"/>
    </xf>
    <xf numFmtId="14" fontId="39" fillId="25" borderId="0" xfId="0" applyNumberFormat="1" applyFont="1" applyFill="1" applyBorder="1" applyAlignment="1">
      <alignment horizontal="left" vertical="center"/>
    </xf>
    <xf numFmtId="0" fontId="38" fillId="25" borderId="0" xfId="0" applyFont="1" applyFill="1" applyBorder="1" applyAlignment="1">
      <alignment/>
    </xf>
    <xf numFmtId="9" fontId="27" fillId="23" borderId="0" xfId="0" applyNumberFormat="1" applyFont="1" applyFill="1" applyBorder="1" applyAlignment="1" applyProtection="1">
      <alignment horizontal="center" vertical="center"/>
      <protection locked="0"/>
    </xf>
    <xf numFmtId="0" fontId="37" fillId="25" borderId="0" xfId="0" applyFont="1" applyFill="1" applyBorder="1" applyAlignment="1">
      <alignment/>
    </xf>
    <xf numFmtId="0" fontId="40" fillId="0" borderId="0" xfId="0" applyFont="1" applyFill="1" applyAlignment="1">
      <alignment horizontal="left" vertical="center"/>
    </xf>
    <xf numFmtId="14" fontId="40" fillId="0" borderId="0" xfId="0" applyNumberFormat="1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9" fontId="2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22" fillId="25" borderId="12" xfId="0" applyFont="1" applyFill="1" applyBorder="1" applyAlignment="1">
      <alignment horizontal="left" vertical="center"/>
    </xf>
    <xf numFmtId="14" fontId="22" fillId="25" borderId="12" xfId="0" applyNumberFormat="1" applyFont="1" applyFill="1" applyBorder="1" applyAlignment="1">
      <alignment horizontal="left" vertical="center"/>
    </xf>
    <xf numFmtId="0" fontId="41" fillId="25" borderId="12" xfId="0" applyFont="1" applyFill="1" applyBorder="1" applyAlignment="1">
      <alignment horizontal="left" vertical="center"/>
    </xf>
    <xf numFmtId="0" fontId="41" fillId="25" borderId="12" xfId="0" applyFont="1" applyFill="1" applyBorder="1" applyAlignment="1">
      <alignment horizontal="left" vertical="center" wrapText="1"/>
    </xf>
    <xf numFmtId="164" fontId="41" fillId="25" borderId="12" xfId="0" applyNumberFormat="1" applyFont="1" applyFill="1" applyBorder="1" applyAlignment="1">
      <alignment horizontal="right" vertical="center"/>
    </xf>
    <xf numFmtId="164" fontId="22" fillId="25" borderId="12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39" fillId="25" borderId="13" xfId="0" applyFont="1" applyFill="1" applyBorder="1" applyAlignment="1">
      <alignment horizontal="center" vertical="center"/>
    </xf>
    <xf numFmtId="14" fontId="39" fillId="25" borderId="13" xfId="0" applyNumberFormat="1" applyFont="1" applyFill="1" applyBorder="1" applyAlignment="1">
      <alignment horizontal="center" vertical="center"/>
    </xf>
    <xf numFmtId="0" fontId="39" fillId="25" borderId="14" xfId="0" applyFont="1" applyFill="1" applyBorder="1" applyAlignment="1">
      <alignment horizontal="left" vertical="center"/>
    </xf>
    <xf numFmtId="0" fontId="39" fillId="25" borderId="0" xfId="0" applyFont="1" applyFill="1" applyBorder="1" applyAlignment="1">
      <alignment horizontal="left" vertical="center" wrapText="1"/>
    </xf>
    <xf numFmtId="0" fontId="39" fillId="25" borderId="0" xfId="0" applyFont="1" applyFill="1" applyBorder="1" applyAlignment="1">
      <alignment horizontal="center" vertical="center"/>
    </xf>
    <xf numFmtId="0" fontId="39" fillId="25" borderId="14" xfId="0" applyFont="1" applyFill="1" applyBorder="1" applyAlignment="1">
      <alignment horizontal="center" vertical="center"/>
    </xf>
    <xf numFmtId="0" fontId="39" fillId="25" borderId="15" xfId="0" applyFont="1" applyFill="1" applyBorder="1" applyAlignment="1">
      <alignment horizontal="left" vertical="center"/>
    </xf>
    <xf numFmtId="14" fontId="39" fillId="25" borderId="15" xfId="0" applyNumberFormat="1" applyFont="1" applyFill="1" applyBorder="1" applyAlignment="1">
      <alignment horizontal="center" vertical="center"/>
    </xf>
    <xf numFmtId="0" fontId="39" fillId="25" borderId="16" xfId="0" applyFont="1" applyFill="1" applyBorder="1" applyAlignment="1">
      <alignment horizontal="left" vertical="center"/>
    </xf>
    <xf numFmtId="0" fontId="38" fillId="25" borderId="17" xfId="0" applyFont="1" applyFill="1" applyBorder="1" applyAlignment="1">
      <alignment horizontal="left" vertical="center" wrapText="1"/>
    </xf>
    <xf numFmtId="0" fontId="39" fillId="25" borderId="17" xfId="0" applyFont="1" applyFill="1" applyBorder="1" applyAlignment="1">
      <alignment horizontal="center" vertical="center"/>
    </xf>
    <xf numFmtId="0" fontId="39" fillId="25" borderId="16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14" fontId="26" fillId="23" borderId="11" xfId="0" applyNumberFormat="1" applyFont="1" applyFill="1" applyBorder="1" applyAlignment="1">
      <alignment horizontal="center" vertical="center"/>
    </xf>
    <xf numFmtId="0" fontId="26" fillId="23" borderId="11" xfId="0" applyFont="1" applyFill="1" applyBorder="1" applyAlignment="1">
      <alignment vertical="center" wrapText="1"/>
    </xf>
    <xf numFmtId="9" fontId="26" fillId="23" borderId="10" xfId="0" applyNumberFormat="1" applyFont="1" applyFill="1" applyBorder="1" applyAlignment="1" applyProtection="1">
      <alignment horizontal="center" vertical="center"/>
      <protection locked="0"/>
    </xf>
    <xf numFmtId="164" fontId="26" fillId="23" borderId="11" xfId="0" applyNumberFormat="1" applyFont="1" applyFill="1" applyBorder="1" applyAlignment="1" applyProtection="1">
      <alignment horizontal="right" vertical="center"/>
      <protection locked="0"/>
    </xf>
    <xf numFmtId="164" fontId="26" fillId="24" borderId="11" xfId="0" applyNumberFormat="1" applyFont="1" applyFill="1" applyBorder="1" applyAlignment="1">
      <alignment horizontal="right" vertical="center"/>
    </xf>
    <xf numFmtId="0" fontId="27" fillId="23" borderId="11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Alignment="1">
      <alignment/>
    </xf>
    <xf numFmtId="0" fontId="33" fillId="0" borderId="0" xfId="0" applyFont="1" applyAlignment="1">
      <alignment/>
    </xf>
    <xf numFmtId="0" fontId="26" fillId="0" borderId="11" xfId="0" applyFont="1" applyBorder="1" applyAlignment="1">
      <alignment horizontal="center" vertical="center"/>
    </xf>
    <xf numFmtId="0" fontId="26" fillId="23" borderId="16" xfId="0" applyFont="1" applyFill="1" applyBorder="1" applyAlignment="1" applyProtection="1">
      <alignment horizontal="left" vertical="center" wrapText="1"/>
      <protection locked="0"/>
    </xf>
    <xf numFmtId="9" fontId="26" fillId="23" borderId="11" xfId="0" applyNumberFormat="1" applyFont="1" applyFill="1" applyBorder="1" applyAlignment="1" applyProtection="1">
      <alignment horizontal="center" vertical="center"/>
      <protection locked="0"/>
    </xf>
    <xf numFmtId="0" fontId="26" fillId="23" borderId="11" xfId="0" applyFont="1" applyFill="1" applyBorder="1" applyAlignment="1" applyProtection="1">
      <alignment horizontal="left" vertical="center" wrapText="1"/>
      <protection locked="0"/>
    </xf>
    <xf numFmtId="14" fontId="26" fillId="23" borderId="11" xfId="0" applyNumberFormat="1" applyFont="1" applyFill="1" applyBorder="1" applyAlignment="1" applyProtection="1">
      <alignment horizontal="left" vertical="center"/>
      <protection locked="0"/>
    </xf>
    <xf numFmtId="0" fontId="26" fillId="23" borderId="0" xfId="0" applyFont="1" applyFill="1" applyAlignment="1" applyProtection="1">
      <alignment horizontal="left" vertical="center"/>
      <protection locked="0"/>
    </xf>
    <xf numFmtId="14" fontId="26" fillId="23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left" vertical="center"/>
    </xf>
    <xf numFmtId="14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0" fillId="24" borderId="0" xfId="0" applyFont="1" applyFill="1" applyAlignment="1">
      <alignment/>
    </xf>
    <xf numFmtId="0" fontId="43" fillId="25" borderId="18" xfId="0" applyFont="1" applyFill="1" applyBorder="1" applyAlignment="1">
      <alignment horizontal="left" vertical="center"/>
    </xf>
    <xf numFmtId="14" fontId="39" fillId="25" borderId="10" xfId="0" applyNumberFormat="1" applyFont="1" applyFill="1" applyBorder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1" fillId="24" borderId="0" xfId="0" applyFont="1" applyFill="1" applyAlignment="1">
      <alignment/>
    </xf>
    <xf numFmtId="0" fontId="19" fillId="25" borderId="19" xfId="0" applyFont="1" applyFill="1" applyBorder="1" applyAlignment="1">
      <alignment horizontal="left" vertical="center"/>
    </xf>
    <xf numFmtId="14" fontId="21" fillId="25" borderId="20" xfId="0" applyNumberFormat="1" applyFont="1" applyFill="1" applyBorder="1" applyAlignment="1">
      <alignment horizontal="left" vertical="center"/>
    </xf>
    <xf numFmtId="0" fontId="37" fillId="25" borderId="20" xfId="0" applyFont="1" applyFill="1" applyBorder="1" applyAlignment="1">
      <alignment horizontal="left" vertical="center"/>
    </xf>
    <xf numFmtId="0" fontId="37" fillId="25" borderId="20" xfId="0" applyFont="1" applyFill="1" applyBorder="1" applyAlignment="1">
      <alignment horizontal="left" vertical="center" wrapText="1"/>
    </xf>
    <xf numFmtId="0" fontId="38" fillId="25" borderId="20" xfId="0" applyFont="1" applyFill="1" applyBorder="1" applyAlignment="1">
      <alignment horizontal="left" vertical="center"/>
    </xf>
    <xf numFmtId="0" fontId="39" fillId="25" borderId="20" xfId="0" applyFont="1" applyFill="1" applyBorder="1" applyAlignment="1">
      <alignment horizontal="right" vertical="center"/>
    </xf>
    <xf numFmtId="0" fontId="39" fillId="25" borderId="20" xfId="0" applyFont="1" applyFill="1" applyBorder="1" applyAlignment="1">
      <alignment horizontal="left" vertical="center"/>
    </xf>
    <xf numFmtId="0" fontId="38" fillId="25" borderId="21" xfId="0" applyFont="1" applyFill="1" applyBorder="1" applyAlignment="1">
      <alignment horizontal="right"/>
    </xf>
    <xf numFmtId="0" fontId="1" fillId="25" borderId="0" xfId="0" applyFont="1" applyFill="1" applyAlignment="1">
      <alignment horizontal="left" vertical="center"/>
    </xf>
    <xf numFmtId="0" fontId="39" fillId="25" borderId="13" xfId="0" applyFont="1" applyFill="1" applyBorder="1" applyAlignment="1">
      <alignment horizontal="left" vertical="center"/>
    </xf>
    <xf numFmtId="0" fontId="38" fillId="25" borderId="22" xfId="0" applyFont="1" applyFill="1" applyBorder="1" applyAlignment="1">
      <alignment/>
    </xf>
    <xf numFmtId="9" fontId="27" fillId="23" borderId="10" xfId="0" applyNumberFormat="1" applyFont="1" applyFill="1" applyBorder="1" applyAlignment="1" applyProtection="1">
      <alignment horizontal="center" vertical="center"/>
      <protection locked="0"/>
    </xf>
    <xf numFmtId="0" fontId="1" fillId="25" borderId="17" xfId="0" applyFont="1" applyFill="1" applyBorder="1" applyAlignment="1">
      <alignment horizontal="left" vertical="center"/>
    </xf>
    <xf numFmtId="14" fontId="39" fillId="25" borderId="17" xfId="0" applyNumberFormat="1" applyFont="1" applyFill="1" applyBorder="1" applyAlignment="1">
      <alignment horizontal="left" vertical="center"/>
    </xf>
    <xf numFmtId="0" fontId="39" fillId="25" borderId="17" xfId="0" applyFont="1" applyFill="1" applyBorder="1" applyAlignment="1">
      <alignment horizontal="left" vertical="center"/>
    </xf>
    <xf numFmtId="0" fontId="38" fillId="25" borderId="17" xfId="0" applyFont="1" applyFill="1" applyBorder="1" applyAlignment="1">
      <alignment horizontal="left" vertical="center"/>
    </xf>
    <xf numFmtId="9" fontId="39" fillId="25" borderId="17" xfId="0" applyNumberFormat="1" applyFont="1" applyFill="1" applyBorder="1" applyAlignment="1">
      <alignment horizontal="left" vertical="center"/>
    </xf>
    <xf numFmtId="0" fontId="38" fillId="25" borderId="23" xfId="0" applyFont="1" applyFill="1" applyBorder="1" applyAlignment="1">
      <alignment/>
    </xf>
    <xf numFmtId="9" fontId="45" fillId="0" borderId="0" xfId="0" applyNumberFormat="1" applyFont="1" applyFill="1" applyAlignment="1">
      <alignment horizontal="left" vertical="center"/>
    </xf>
    <xf numFmtId="0" fontId="22" fillId="25" borderId="24" xfId="0" applyFont="1" applyFill="1" applyBorder="1" applyAlignment="1">
      <alignment horizontal="left" vertical="center"/>
    </xf>
    <xf numFmtId="14" fontId="22" fillId="25" borderId="24" xfId="0" applyNumberFormat="1" applyFont="1" applyFill="1" applyBorder="1" applyAlignment="1">
      <alignment horizontal="left" vertical="center"/>
    </xf>
    <xf numFmtId="0" fontId="41" fillId="25" borderId="24" xfId="0" applyFont="1" applyFill="1" applyBorder="1" applyAlignment="1">
      <alignment horizontal="left" vertical="center"/>
    </xf>
    <xf numFmtId="0" fontId="41" fillId="25" borderId="24" xfId="0" applyFont="1" applyFill="1" applyBorder="1" applyAlignment="1">
      <alignment horizontal="left" vertical="center" wrapText="1"/>
    </xf>
    <xf numFmtId="164" fontId="22" fillId="25" borderId="25" xfId="0" applyNumberFormat="1" applyFont="1" applyFill="1" applyBorder="1" applyAlignment="1">
      <alignment horizontal="right" vertical="center"/>
    </xf>
    <xf numFmtId="0" fontId="41" fillId="25" borderId="26" xfId="0" applyFont="1" applyFill="1" applyBorder="1" applyAlignment="1">
      <alignment horizontal="left" vertical="center"/>
    </xf>
    <xf numFmtId="0" fontId="42" fillId="0" borderId="12" xfId="0" applyFont="1" applyFill="1" applyBorder="1" applyAlignment="1">
      <alignment/>
    </xf>
    <xf numFmtId="0" fontId="42" fillId="0" borderId="12" xfId="0" applyFont="1" applyBorder="1" applyAlignment="1">
      <alignment/>
    </xf>
    <xf numFmtId="0" fontId="39" fillId="25" borderId="15" xfId="0" applyFont="1" applyFill="1" applyBorder="1" applyAlignment="1">
      <alignment horizontal="center" vertical="center"/>
    </xf>
    <xf numFmtId="164" fontId="26" fillId="0" borderId="11" xfId="0" applyNumberFormat="1" applyFont="1" applyBorder="1" applyAlignment="1">
      <alignment horizontal="right" vertical="center"/>
    </xf>
    <xf numFmtId="0" fontId="27" fillId="23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left" vertical="center"/>
    </xf>
    <xf numFmtId="0" fontId="39" fillId="25" borderId="21" xfId="0" applyFont="1" applyFill="1" applyBorder="1" applyAlignment="1">
      <alignment horizontal="right" vertical="center"/>
    </xf>
    <xf numFmtId="0" fontId="25" fillId="25" borderId="13" xfId="0" applyFont="1" applyFill="1" applyBorder="1" applyAlignment="1">
      <alignment horizontal="right" vertical="center"/>
    </xf>
    <xf numFmtId="0" fontId="25" fillId="25" borderId="0" xfId="0" applyFont="1" applyFill="1" applyBorder="1" applyAlignment="1">
      <alignment horizontal="left" vertical="center"/>
    </xf>
    <xf numFmtId="14" fontId="39" fillId="25" borderId="0" xfId="0" applyNumberFormat="1" applyFont="1" applyFill="1" applyAlignment="1">
      <alignment horizontal="right" vertical="center"/>
    </xf>
    <xf numFmtId="0" fontId="25" fillId="25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9" fontId="25" fillId="25" borderId="0" xfId="0" applyNumberFormat="1" applyFont="1" applyFill="1" applyBorder="1" applyAlignment="1">
      <alignment horizontal="center" vertical="center"/>
    </xf>
    <xf numFmtId="9" fontId="46" fillId="0" borderId="0" xfId="0" applyNumberFormat="1" applyFont="1" applyFill="1" applyAlignment="1">
      <alignment horizontal="left" vertical="center"/>
    </xf>
    <xf numFmtId="0" fontId="25" fillId="25" borderId="15" xfId="0" applyFont="1" applyFill="1" applyBorder="1" applyAlignment="1">
      <alignment horizontal="right" vertical="center"/>
    </xf>
    <xf numFmtId="0" fontId="25" fillId="25" borderId="17" xfId="0" applyFont="1" applyFill="1" applyBorder="1" applyAlignment="1">
      <alignment horizontal="left" vertical="center"/>
    </xf>
    <xf numFmtId="0" fontId="39" fillId="25" borderId="17" xfId="0" applyFont="1" applyFill="1" applyBorder="1" applyAlignment="1">
      <alignment horizontal="right" vertical="center"/>
    </xf>
    <xf numFmtId="9" fontId="25" fillId="25" borderId="17" xfId="0" applyNumberFormat="1" applyFont="1" applyFill="1" applyBorder="1" applyAlignment="1">
      <alignment horizontal="center" vertical="center"/>
    </xf>
    <xf numFmtId="9" fontId="46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right" vertical="center"/>
    </xf>
    <xf numFmtId="14" fontId="39" fillId="25" borderId="18" xfId="0" applyNumberFormat="1" applyFont="1" applyFill="1" applyBorder="1" applyAlignment="1">
      <alignment horizontal="left" vertical="center"/>
    </xf>
    <xf numFmtId="164" fontId="25" fillId="25" borderId="10" xfId="0" applyNumberFormat="1" applyFont="1" applyFill="1" applyBorder="1" applyAlignment="1">
      <alignment horizontal="center" vertical="center"/>
    </xf>
    <xf numFmtId="164" fontId="25" fillId="25" borderId="27" xfId="0" applyNumberFormat="1" applyFont="1" applyFill="1" applyBorder="1" applyAlignment="1">
      <alignment horizontal="center" vertical="center"/>
    </xf>
    <xf numFmtId="0" fontId="25" fillId="25" borderId="11" xfId="0" applyFont="1" applyFill="1" applyBorder="1" applyAlignment="1">
      <alignment horizontal="left" vertical="center"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27" fillId="26" borderId="11" xfId="0" applyFont="1" applyFill="1" applyBorder="1" applyAlignment="1">
      <alignment horizontal="left" vertical="center"/>
    </xf>
    <xf numFmtId="164" fontId="48" fillId="0" borderId="11" xfId="0" applyNumberFormat="1" applyFont="1" applyFill="1" applyBorder="1" applyAlignment="1">
      <alignment horizontal="right" vertical="center"/>
    </xf>
    <xf numFmtId="10" fontId="49" fillId="0" borderId="18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/>
    </xf>
    <xf numFmtId="165" fontId="49" fillId="0" borderId="11" xfId="0" applyNumberFormat="1" applyFont="1" applyFill="1" applyBorder="1" applyAlignment="1">
      <alignment horizontal="left" vertical="center"/>
    </xf>
    <xf numFmtId="0" fontId="27" fillId="26" borderId="18" xfId="0" applyFont="1" applyFill="1" applyBorder="1" applyAlignment="1">
      <alignment horizontal="left" vertical="center"/>
    </xf>
    <xf numFmtId="164" fontId="48" fillId="8" borderId="11" xfId="0" applyNumberFormat="1" applyFont="1" applyFill="1" applyBorder="1" applyAlignment="1">
      <alignment horizontal="right" vertical="center"/>
    </xf>
    <xf numFmtId="10" fontId="49" fillId="0" borderId="11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/>
    </xf>
    <xf numFmtId="165" fontId="25" fillId="25" borderId="1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9" fillId="27" borderId="19" xfId="0" applyFont="1" applyFill="1" applyBorder="1" applyAlignment="1">
      <alignment horizontal="left" vertical="center"/>
    </xf>
    <xf numFmtId="0" fontId="38" fillId="25" borderId="0" xfId="0" applyFont="1" applyFill="1" applyAlignment="1">
      <alignment horizontal="left" vertical="center" wrapText="1"/>
    </xf>
    <xf numFmtId="0" fontId="1" fillId="27" borderId="0" xfId="0" applyFont="1" applyFill="1" applyAlignment="1">
      <alignment horizontal="left" vertical="center"/>
    </xf>
    <xf numFmtId="14" fontId="39" fillId="25" borderId="0" xfId="0" applyNumberFormat="1" applyFont="1" applyFill="1" applyBorder="1" applyAlignment="1">
      <alignment horizontal="center" vertical="center"/>
    </xf>
    <xf numFmtId="0" fontId="38" fillId="25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38" fillId="25" borderId="0" xfId="0" applyFont="1" applyFill="1" applyBorder="1" applyAlignment="1">
      <alignment horizontal="left" vertical="center" wrapText="1"/>
    </xf>
    <xf numFmtId="0" fontId="1" fillId="27" borderId="17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/>
    </xf>
    <xf numFmtId="0" fontId="22" fillId="25" borderId="18" xfId="0" applyFont="1" applyFill="1" applyBorder="1" applyAlignment="1">
      <alignment horizontal="left" vertical="center"/>
    </xf>
    <xf numFmtId="14" fontId="41" fillId="25" borderId="17" xfId="0" applyNumberFormat="1" applyFont="1" applyFill="1" applyBorder="1" applyAlignment="1">
      <alignment horizontal="left" vertical="center"/>
    </xf>
    <xf numFmtId="0" fontId="41" fillId="25" borderId="27" xfId="0" applyFont="1" applyFill="1" applyBorder="1" applyAlignment="1">
      <alignment horizontal="left" vertical="center"/>
    </xf>
    <xf numFmtId="0" fontId="41" fillId="25" borderId="27" xfId="0" applyFont="1" applyFill="1" applyBorder="1" applyAlignment="1">
      <alignment horizontal="left" vertical="center" wrapText="1"/>
    </xf>
    <xf numFmtId="0" fontId="41" fillId="25" borderId="17" xfId="0" applyFont="1" applyFill="1" applyBorder="1" applyAlignment="1">
      <alignment horizontal="left" vertical="center" wrapText="1"/>
    </xf>
    <xf numFmtId="164" fontId="22" fillId="25" borderId="16" xfId="0" applyNumberFormat="1" applyFont="1" applyFill="1" applyBorder="1" applyAlignment="1">
      <alignment horizontal="right" vertical="center" wrapText="1"/>
    </xf>
    <xf numFmtId="38" fontId="22" fillId="25" borderId="27" xfId="0" applyNumberFormat="1" applyFont="1" applyFill="1" applyBorder="1" applyAlignment="1">
      <alignment horizontal="right" vertical="center"/>
    </xf>
    <xf numFmtId="38" fontId="22" fillId="25" borderId="27" xfId="0" applyNumberFormat="1" applyFont="1" applyFill="1" applyBorder="1" applyAlignment="1">
      <alignment horizontal="center" vertical="center"/>
    </xf>
    <xf numFmtId="0" fontId="51" fillId="25" borderId="27" xfId="0" applyFont="1" applyFill="1" applyBorder="1" applyAlignment="1">
      <alignment horizontal="left" vertical="center"/>
    </xf>
    <xf numFmtId="0" fontId="42" fillId="0" borderId="0" xfId="0" applyFont="1" applyFill="1" applyAlignment="1">
      <alignment/>
    </xf>
    <xf numFmtId="0" fontId="42" fillId="0" borderId="11" xfId="0" applyFont="1" applyFill="1" applyBorder="1" applyAlignment="1">
      <alignment/>
    </xf>
    <xf numFmtId="0" fontId="42" fillId="0" borderId="0" xfId="0" applyFont="1" applyAlignment="1">
      <alignment/>
    </xf>
    <xf numFmtId="0" fontId="38" fillId="0" borderId="0" xfId="0" applyFont="1" applyFill="1" applyBorder="1" applyAlignment="1">
      <alignment horizontal="left" vertical="center"/>
    </xf>
    <xf numFmtId="14" fontId="38" fillId="0" borderId="0" xfId="0" applyNumberFormat="1" applyFont="1" applyFill="1" applyBorder="1" applyAlignment="1">
      <alignment horizontal="left" vertical="center"/>
    </xf>
    <xf numFmtId="164" fontId="39" fillId="0" borderId="0" xfId="0" applyNumberFormat="1" applyFont="1" applyFill="1" applyBorder="1" applyAlignment="1">
      <alignment horizontal="right" vertical="center" wrapText="1"/>
    </xf>
    <xf numFmtId="38" fontId="39" fillId="0" borderId="20" xfId="0" applyNumberFormat="1" applyFont="1" applyFill="1" applyBorder="1" applyAlignment="1">
      <alignment horizontal="right" vertical="center"/>
    </xf>
    <xf numFmtId="38" fontId="39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164" fontId="53" fillId="0" borderId="0" xfId="0" applyNumberFormat="1" applyFont="1" applyFill="1" applyBorder="1" applyAlignment="1">
      <alignment horizontal="right" vertical="center"/>
    </xf>
    <xf numFmtId="14" fontId="22" fillId="25" borderId="0" xfId="0" applyNumberFormat="1" applyFont="1" applyFill="1" applyBorder="1" applyAlignment="1">
      <alignment horizontal="left" vertical="center"/>
    </xf>
    <xf numFmtId="0" fontId="21" fillId="25" borderId="0" xfId="0" applyFont="1" applyFill="1" applyBorder="1" applyAlignment="1">
      <alignment horizontal="left" vertical="center"/>
    </xf>
    <xf numFmtId="0" fontId="32" fillId="25" borderId="0" xfId="0" applyFont="1" applyFill="1" applyBorder="1" applyAlignment="1">
      <alignment horizontal="left" vertical="center" wrapText="1"/>
    </xf>
    <xf numFmtId="0" fontId="32" fillId="25" borderId="28" xfId="0" applyFont="1" applyFill="1" applyBorder="1" applyAlignment="1">
      <alignment horizontal="left" vertical="center"/>
    </xf>
    <xf numFmtId="0" fontId="21" fillId="25" borderId="0" xfId="0" applyFont="1" applyFill="1" applyBorder="1" applyAlignment="1">
      <alignment horizontal="center" vertical="center"/>
    </xf>
    <xf numFmtId="0" fontId="21" fillId="25" borderId="20" xfId="0" applyFont="1" applyFill="1" applyBorder="1" applyAlignment="1">
      <alignment horizontal="center" vertical="center"/>
    </xf>
    <xf numFmtId="0" fontId="36" fillId="25" borderId="0" xfId="0" applyFont="1" applyFill="1" applyAlignment="1">
      <alignment horizontal="center"/>
    </xf>
    <xf numFmtId="0" fontId="20" fillId="25" borderId="0" xfId="0" applyFont="1" applyFill="1" applyAlignment="1">
      <alignment/>
    </xf>
    <xf numFmtId="0" fontId="39" fillId="25" borderId="19" xfId="0" applyFont="1" applyFill="1" applyBorder="1" applyAlignment="1">
      <alignment horizontal="center" vertical="center"/>
    </xf>
    <xf numFmtId="14" fontId="39" fillId="25" borderId="19" xfId="0" applyNumberFormat="1" applyFont="1" applyFill="1" applyBorder="1" applyAlignment="1">
      <alignment horizontal="center" vertical="center"/>
    </xf>
    <xf numFmtId="0" fontId="39" fillId="25" borderId="28" xfId="0" applyFont="1" applyFill="1" applyBorder="1" applyAlignment="1">
      <alignment horizontal="center" vertical="center"/>
    </xf>
    <xf numFmtId="0" fontId="39" fillId="25" borderId="20" xfId="0" applyFont="1" applyFill="1" applyBorder="1" applyAlignment="1">
      <alignment horizontal="left" vertical="center" wrapText="1"/>
    </xf>
    <xf numFmtId="0" fontId="39" fillId="25" borderId="28" xfId="0" applyFont="1" applyFill="1" applyBorder="1" applyAlignment="1">
      <alignment horizontal="center" vertical="center" wrapText="1"/>
    </xf>
    <xf numFmtId="0" fontId="39" fillId="25" borderId="28" xfId="0" applyFont="1" applyFill="1" applyBorder="1" applyAlignment="1">
      <alignment horizontal="left" vertical="center"/>
    </xf>
    <xf numFmtId="164" fontId="39" fillId="25" borderId="28" xfId="0" applyNumberFormat="1" applyFont="1" applyFill="1" applyBorder="1" applyAlignment="1">
      <alignment horizontal="center" vertical="center"/>
    </xf>
    <xf numFmtId="0" fontId="39" fillId="25" borderId="20" xfId="0" applyFont="1" applyFill="1" applyBorder="1" applyAlignment="1">
      <alignment horizontal="center" vertical="center"/>
    </xf>
    <xf numFmtId="14" fontId="39" fillId="25" borderId="16" xfId="0" applyNumberFormat="1" applyFont="1" applyFill="1" applyBorder="1" applyAlignment="1">
      <alignment horizontal="center" vertical="center"/>
    </xf>
    <xf numFmtId="0" fontId="39" fillId="25" borderId="14" xfId="0" applyFont="1" applyFill="1" applyBorder="1" applyAlignment="1">
      <alignment horizontal="center" vertical="center" wrapText="1"/>
    </xf>
    <xf numFmtId="0" fontId="54" fillId="25" borderId="28" xfId="0" applyFont="1" applyFill="1" applyBorder="1" applyAlignment="1">
      <alignment horizontal="center" vertical="center"/>
    </xf>
    <xf numFmtId="164" fontId="39" fillId="25" borderId="16" xfId="0" applyNumberFormat="1" applyFont="1" applyFill="1" applyBorder="1" applyAlignment="1">
      <alignment horizontal="center" vertical="center"/>
    </xf>
    <xf numFmtId="14" fontId="26" fillId="0" borderId="11" xfId="0" applyNumberFormat="1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top" wrapText="1"/>
    </xf>
    <xf numFmtId="164" fontId="26" fillId="0" borderId="11" xfId="0" applyNumberFormat="1" applyFont="1" applyBorder="1" applyAlignment="1">
      <alignment horizontal="right" vertical="center" wrapText="1"/>
    </xf>
    <xf numFmtId="38" fontId="26" fillId="23" borderId="11" xfId="0" applyNumberFormat="1" applyFont="1" applyFill="1" applyBorder="1" applyAlignment="1" applyProtection="1">
      <alignment horizontal="left" vertical="center" wrapText="1"/>
      <protection locked="0"/>
    </xf>
    <xf numFmtId="38" fontId="26" fillId="23" borderId="11" xfId="0" applyNumberFormat="1" applyFont="1" applyFill="1" applyBorder="1" applyAlignment="1" applyProtection="1">
      <alignment horizontal="center" vertical="center" wrapText="1"/>
      <protection locked="0"/>
    </xf>
    <xf numFmtId="164" fontId="26" fillId="23" borderId="11" xfId="0" applyNumberFormat="1" applyFont="1" applyFill="1" applyBorder="1" applyAlignment="1" applyProtection="1">
      <alignment horizontal="right" vertical="center" wrapText="1"/>
      <protection locked="0"/>
    </xf>
    <xf numFmtId="164" fontId="26" fillId="0" borderId="11" xfId="0" applyNumberFormat="1" applyFont="1" applyFill="1" applyBorder="1" applyAlignment="1" applyProtection="1">
      <alignment horizontal="right" vertical="center"/>
      <protection/>
    </xf>
    <xf numFmtId="166" fontId="26" fillId="0" borderId="11" xfId="0" applyNumberFormat="1" applyFont="1" applyBorder="1" applyAlignment="1">
      <alignment horizontal="left" vertical="center"/>
    </xf>
    <xf numFmtId="14" fontId="1" fillId="25" borderId="0" xfId="0" applyNumberFormat="1" applyFont="1" applyFill="1" applyAlignment="1">
      <alignment horizontal="left" vertical="center"/>
    </xf>
    <xf numFmtId="0" fontId="1" fillId="25" borderId="0" xfId="0" applyFont="1" applyFill="1" applyAlignment="1">
      <alignment horizontal="left" vertical="center" wrapText="1"/>
    </xf>
    <xf numFmtId="0" fontId="1" fillId="25" borderId="0" xfId="0" applyFont="1" applyFill="1" applyAlignment="1">
      <alignment horizontal="center" vertical="center"/>
    </xf>
    <xf numFmtId="0" fontId="0" fillId="25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21" fillId="25" borderId="20" xfId="0" applyNumberFormat="1" applyFont="1" applyFill="1" applyBorder="1" applyAlignment="1">
      <alignment horizontal="center" vertical="center"/>
    </xf>
    <xf numFmtId="0" fontId="37" fillId="25" borderId="0" xfId="0" applyFont="1" applyFill="1" applyAlignment="1">
      <alignment horizontal="left" vertical="center" wrapText="1"/>
    </xf>
    <xf numFmtId="0" fontId="21" fillId="25" borderId="20" xfId="0" applyFont="1" applyFill="1" applyBorder="1" applyAlignment="1">
      <alignment horizontal="left" vertical="center"/>
    </xf>
    <xf numFmtId="14" fontId="39" fillId="25" borderId="17" xfId="0" applyNumberFormat="1" applyFont="1" applyFill="1" applyBorder="1" applyAlignment="1">
      <alignment horizontal="center" vertical="center"/>
    </xf>
    <xf numFmtId="14" fontId="39" fillId="0" borderId="0" xfId="0" applyNumberFormat="1" applyFont="1" applyFill="1" applyBorder="1" applyAlignment="1">
      <alignment horizontal="center" vertical="center"/>
    </xf>
    <xf numFmtId="14" fontId="41" fillId="25" borderId="17" xfId="0" applyNumberFormat="1" applyFont="1" applyFill="1" applyBorder="1" applyAlignment="1">
      <alignment horizontal="center" vertical="center"/>
    </xf>
    <xf numFmtId="38" fontId="22" fillId="25" borderId="10" xfId="0" applyNumberFormat="1" applyFont="1" applyFill="1" applyBorder="1" applyAlignment="1">
      <alignment horizontal="right" vertical="center"/>
    </xf>
    <xf numFmtId="38" fontId="22" fillId="25" borderId="10" xfId="0" applyNumberFormat="1" applyFont="1" applyFill="1" applyBorder="1" applyAlignment="1">
      <alignment horizontal="center" vertical="center"/>
    </xf>
    <xf numFmtId="0" fontId="22" fillId="25" borderId="17" xfId="0" applyFont="1" applyFill="1" applyBorder="1" applyAlignment="1">
      <alignment horizontal="left" vertical="center"/>
    </xf>
    <xf numFmtId="14" fontId="38" fillId="0" borderId="0" xfId="0" applyNumberFormat="1" applyFont="1" applyFill="1" applyBorder="1" applyAlignment="1">
      <alignment horizontal="center" vertical="center"/>
    </xf>
    <xf numFmtId="14" fontId="22" fillId="25" borderId="0" xfId="0" applyNumberFormat="1" applyFont="1" applyFill="1" applyBorder="1" applyAlignment="1">
      <alignment horizontal="center" vertical="center"/>
    </xf>
    <xf numFmtId="0" fontId="37" fillId="25" borderId="0" xfId="0" applyFont="1" applyFill="1" applyAlignment="1">
      <alignment horizontal="left" vertical="center"/>
    </xf>
    <xf numFmtId="14" fontId="26" fillId="0" borderId="11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 wrapText="1"/>
    </xf>
    <xf numFmtId="14" fontId="1" fillId="25" borderId="0" xfId="0" applyNumberFormat="1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0" fontId="22" fillId="25" borderId="19" xfId="0" applyFont="1" applyFill="1" applyBorder="1" applyAlignment="1">
      <alignment horizontal="left" vertical="center"/>
    </xf>
    <xf numFmtId="164" fontId="37" fillId="25" borderId="20" xfId="0" applyNumberFormat="1" applyFont="1" applyFill="1" applyBorder="1" applyAlignment="1">
      <alignment horizontal="left" vertical="center"/>
    </xf>
    <xf numFmtId="0" fontId="25" fillId="25" borderId="0" xfId="0" applyNumberFormat="1" applyFont="1" applyFill="1" applyBorder="1" applyAlignment="1">
      <alignment horizontal="left" vertical="center"/>
    </xf>
    <xf numFmtId="164" fontId="25" fillId="25" borderId="0" xfId="0" applyNumberFormat="1" applyFont="1" applyFill="1" applyBorder="1" applyAlignment="1">
      <alignment horizontal="left" vertical="center"/>
    </xf>
    <xf numFmtId="164" fontId="39" fillId="25" borderId="0" xfId="0" applyNumberFormat="1" applyFont="1" applyFill="1" applyBorder="1" applyAlignment="1">
      <alignment horizontal="left" vertical="center"/>
    </xf>
    <xf numFmtId="9" fontId="39" fillId="25" borderId="0" xfId="0" applyNumberFormat="1" applyFont="1" applyFill="1" applyBorder="1" applyAlignment="1">
      <alignment horizontal="center" vertical="center"/>
    </xf>
    <xf numFmtId="0" fontId="25" fillId="25" borderId="17" xfId="0" applyNumberFormat="1" applyFont="1" applyFill="1" applyBorder="1" applyAlignment="1">
      <alignment horizontal="left" vertical="center"/>
    </xf>
    <xf numFmtId="164" fontId="25" fillId="25" borderId="17" xfId="0" applyNumberFormat="1" applyFont="1" applyFill="1" applyBorder="1" applyAlignment="1">
      <alignment horizontal="left" vertical="center"/>
    </xf>
    <xf numFmtId="9" fontId="39" fillId="25" borderId="17" xfId="0" applyNumberFormat="1" applyFont="1" applyFill="1" applyBorder="1" applyAlignment="1">
      <alignment horizontal="center" vertical="center"/>
    </xf>
    <xf numFmtId="164" fontId="47" fillId="0" borderId="0" xfId="0" applyNumberFormat="1" applyFont="1" applyFill="1" applyAlignment="1">
      <alignment horizontal="left" vertical="center"/>
    </xf>
    <xf numFmtId="9" fontId="47" fillId="0" borderId="0" xfId="0" applyNumberFormat="1" applyFont="1" applyFill="1" applyBorder="1" applyAlignment="1">
      <alignment horizontal="center" vertical="center"/>
    </xf>
    <xf numFmtId="164" fontId="39" fillId="25" borderId="10" xfId="0" applyNumberFormat="1" applyFont="1" applyFill="1" applyBorder="1" applyAlignment="1">
      <alignment horizontal="center" vertical="center"/>
    </xf>
    <xf numFmtId="164" fontId="39" fillId="25" borderId="27" xfId="0" applyNumberFormat="1" applyFont="1" applyFill="1" applyBorder="1" applyAlignment="1">
      <alignment horizontal="center" vertical="center"/>
    </xf>
    <xf numFmtId="0" fontId="39" fillId="25" borderId="21" xfId="0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9" fontId="49" fillId="0" borderId="11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/>
    </xf>
    <xf numFmtId="164" fontId="27" fillId="0" borderId="11" xfId="0" applyNumberFormat="1" applyFont="1" applyFill="1" applyBorder="1" applyAlignment="1">
      <alignment horizontal="right" vertical="center"/>
    </xf>
    <xf numFmtId="9" fontId="26" fillId="0" borderId="11" xfId="0" applyNumberFormat="1" applyFont="1" applyFill="1" applyBorder="1" applyAlignment="1">
      <alignment horizontal="center" vertical="center"/>
    </xf>
    <xf numFmtId="0" fontId="23" fillId="24" borderId="0" xfId="0" applyFont="1" applyFill="1" applyAlignment="1">
      <alignment/>
    </xf>
    <xf numFmtId="164" fontId="27" fillId="0" borderId="11" xfId="0" applyNumberFormat="1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/>
    </xf>
    <xf numFmtId="10" fontId="26" fillId="0" borderId="11" xfId="0" applyNumberFormat="1" applyFont="1" applyFill="1" applyBorder="1" applyAlignment="1">
      <alignment horizontal="center" vertical="center"/>
    </xf>
    <xf numFmtId="164" fontId="49" fillId="0" borderId="11" xfId="0" applyNumberFormat="1" applyFont="1" applyFill="1" applyBorder="1" applyAlignment="1">
      <alignment horizontal="right" vertical="center"/>
    </xf>
    <xf numFmtId="164" fontId="27" fillId="8" borderId="11" xfId="0" applyNumberFormat="1" applyFont="1" applyFill="1" applyBorder="1" applyAlignment="1">
      <alignment horizontal="right" vertical="center"/>
    </xf>
    <xf numFmtId="164" fontId="25" fillId="0" borderId="0" xfId="0" applyNumberFormat="1" applyFont="1" applyFill="1" applyBorder="1" applyAlignment="1">
      <alignment horizontal="right" vertical="center"/>
    </xf>
    <xf numFmtId="10" fontId="46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165" fontId="25" fillId="0" borderId="0" xfId="0" applyNumberFormat="1" applyFont="1" applyFill="1" applyBorder="1" applyAlignment="1">
      <alignment horizontal="right" vertical="center"/>
    </xf>
    <xf numFmtId="10" fontId="25" fillId="0" borderId="0" xfId="0" applyNumberFormat="1" applyFont="1" applyFill="1" applyBorder="1" applyAlignment="1">
      <alignment horizontal="center" vertical="center"/>
    </xf>
    <xf numFmtId="165" fontId="39" fillId="25" borderId="10" xfId="0" applyNumberFormat="1" applyFont="1" applyFill="1" applyBorder="1" applyAlignment="1">
      <alignment horizontal="center" vertical="center"/>
    </xf>
    <xf numFmtId="10" fontId="39" fillId="0" borderId="0" xfId="0" applyNumberFormat="1" applyFont="1" applyFill="1" applyBorder="1" applyAlignment="1">
      <alignment horizontal="center" vertical="center"/>
    </xf>
    <xf numFmtId="0" fontId="27" fillId="26" borderId="27" xfId="0" applyFont="1" applyFill="1" applyBorder="1" applyAlignment="1">
      <alignment horizontal="left" vertical="center"/>
    </xf>
    <xf numFmtId="0" fontId="39" fillId="25" borderId="18" xfId="0" applyFont="1" applyFill="1" applyBorder="1" applyAlignment="1">
      <alignment horizontal="left" vertical="center"/>
    </xf>
    <xf numFmtId="0" fontId="24" fillId="25" borderId="27" xfId="0" applyFont="1" applyFill="1" applyBorder="1" applyAlignment="1">
      <alignment horizontal="left" vertical="center"/>
    </xf>
    <xf numFmtId="165" fontId="25" fillId="25" borderId="10" xfId="0" applyNumberFormat="1" applyFont="1" applyFill="1" applyBorder="1" applyAlignment="1">
      <alignment horizontal="right" vertical="center"/>
    </xf>
    <xf numFmtId="10" fontId="25" fillId="25" borderId="11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Alignment="1">
      <alignment horizontal="left" vertical="center"/>
    </xf>
    <xf numFmtId="164" fontId="49" fillId="23" borderId="11" xfId="0" applyNumberFormat="1" applyFont="1" applyFill="1" applyBorder="1" applyAlignment="1" applyProtection="1">
      <alignment horizontal="right" vertical="center"/>
      <protection locked="0"/>
    </xf>
    <xf numFmtId="10" fontId="49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164" fontId="56" fillId="0" borderId="0" xfId="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left" vertical="center"/>
    </xf>
    <xf numFmtId="164" fontId="48" fillId="8" borderId="18" xfId="0" applyNumberFormat="1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left" vertical="center"/>
    </xf>
    <xf numFmtId="165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25" borderId="18" xfId="0" applyFont="1" applyFill="1" applyBorder="1" applyAlignment="1">
      <alignment horizontal="left" vertical="center"/>
    </xf>
    <xf numFmtId="164" fontId="25" fillId="25" borderId="11" xfId="0" applyNumberFormat="1" applyFont="1" applyFill="1" applyBorder="1" applyAlignment="1">
      <alignment horizontal="right" vertical="center"/>
    </xf>
    <xf numFmtId="164" fontId="25" fillId="25" borderId="27" xfId="0" applyNumberFormat="1" applyFont="1" applyFill="1" applyBorder="1" applyAlignment="1">
      <alignment horizontal="right" vertical="center"/>
    </xf>
    <xf numFmtId="0" fontId="57" fillId="25" borderId="27" xfId="0" applyFont="1" applyFill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10" fontId="1" fillId="0" borderId="0" xfId="0" applyNumberFormat="1" applyFont="1" applyAlignment="1">
      <alignment horizontal="left" vertical="center"/>
    </xf>
    <xf numFmtId="0" fontId="24" fillId="25" borderId="0" xfId="0" applyFont="1" applyFill="1" applyBorder="1" applyAlignment="1">
      <alignment horizontal="left" vertical="center"/>
    </xf>
    <xf numFmtId="165" fontId="25" fillId="25" borderId="0" xfId="0" applyNumberFormat="1" applyFont="1" applyFill="1" applyBorder="1" applyAlignment="1">
      <alignment horizontal="right" vertical="center"/>
    </xf>
    <xf numFmtId="10" fontId="25" fillId="25" borderId="0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22" fillId="25" borderId="19" xfId="0" applyFont="1" applyFill="1" applyBorder="1" applyAlignment="1" applyProtection="1">
      <alignment horizontal="left" vertical="center"/>
      <protection locked="0"/>
    </xf>
    <xf numFmtId="0" fontId="1" fillId="25" borderId="0" xfId="0" applyFont="1" applyFill="1" applyAlignment="1" applyProtection="1">
      <alignment horizontal="left" vertical="center"/>
      <protection locked="0"/>
    </xf>
    <xf numFmtId="0" fontId="38" fillId="25" borderId="0" xfId="0" applyFont="1" applyFill="1" applyAlignment="1">
      <alignment horizontal="left" vertical="center"/>
    </xf>
    <xf numFmtId="0" fontId="1" fillId="25" borderId="17" xfId="0" applyFont="1" applyFill="1" applyBorder="1" applyAlignment="1" applyProtection="1">
      <alignment horizontal="left" vertical="center"/>
      <protection locked="0"/>
    </xf>
    <xf numFmtId="14" fontId="1" fillId="25" borderId="17" xfId="0" applyNumberFormat="1" applyFont="1" applyFill="1" applyBorder="1" applyAlignment="1">
      <alignment horizontal="left" vertical="center"/>
    </xf>
    <xf numFmtId="0" fontId="39" fillId="25" borderId="17" xfId="0" applyNumberFormat="1" applyFont="1" applyFill="1" applyBorder="1" applyAlignment="1">
      <alignment horizontal="left" vertical="center"/>
    </xf>
    <xf numFmtId="0" fontId="38" fillId="25" borderId="17" xfId="0" applyFont="1" applyFill="1" applyBorder="1" applyAlignment="1">
      <alignment/>
    </xf>
    <xf numFmtId="0" fontId="40" fillId="0" borderId="0" xfId="0" applyFont="1" applyFill="1" applyAlignment="1" applyProtection="1">
      <alignment horizontal="left" vertical="center"/>
      <protection locked="0"/>
    </xf>
    <xf numFmtId="0" fontId="45" fillId="0" borderId="0" xfId="0" applyFont="1" applyFill="1" applyAlignment="1">
      <alignment horizontal="left" vertical="center"/>
    </xf>
    <xf numFmtId="9" fontId="45" fillId="0" borderId="0" xfId="0" applyNumberFormat="1" applyFont="1" applyFill="1" applyAlignment="1">
      <alignment horizontal="center" vertical="center"/>
    </xf>
    <xf numFmtId="0" fontId="22" fillId="25" borderId="24" xfId="0" applyFont="1" applyFill="1" applyBorder="1" applyAlignment="1" applyProtection="1">
      <alignment horizontal="left" vertical="center"/>
      <protection locked="0"/>
    </xf>
    <xf numFmtId="164" fontId="41" fillId="25" borderId="24" xfId="0" applyNumberFormat="1" applyFont="1" applyFill="1" applyBorder="1" applyAlignment="1">
      <alignment horizontal="right" vertical="center"/>
    </xf>
    <xf numFmtId="0" fontId="41" fillId="25" borderId="29" xfId="0" applyFont="1" applyFill="1" applyBorder="1" applyAlignment="1">
      <alignment horizontal="left" vertical="center"/>
    </xf>
    <xf numFmtId="0" fontId="39" fillId="25" borderId="13" xfId="0" applyFont="1" applyFill="1" applyBorder="1" applyAlignment="1" applyProtection="1">
      <alignment horizontal="center" vertical="center"/>
      <protection locked="0"/>
    </xf>
    <xf numFmtId="0" fontId="39" fillId="25" borderId="15" xfId="0" applyFont="1" applyFill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23" borderId="11" xfId="0" applyFont="1" applyFill="1" applyBorder="1" applyAlignment="1" applyProtection="1">
      <alignment horizontal="center" vertical="center"/>
      <protection/>
    </xf>
    <xf numFmtId="166" fontId="26" fillId="23" borderId="11" xfId="0" applyNumberFormat="1" applyFont="1" applyFill="1" applyBorder="1" applyAlignment="1" applyProtection="1">
      <alignment horizontal="left" vertical="center" wrapText="1"/>
      <protection locked="0"/>
    </xf>
    <xf numFmtId="0" fontId="58" fillId="0" borderId="0" xfId="0" applyFont="1" applyFill="1" applyAlignment="1">
      <alignment/>
    </xf>
    <xf numFmtId="0" fontId="58" fillId="0" borderId="0" xfId="0" applyFont="1" applyAlignment="1">
      <alignment/>
    </xf>
    <xf numFmtId="0" fontId="1" fillId="0" borderId="0" xfId="0" applyFont="1" applyFill="1" applyAlignment="1" applyProtection="1">
      <alignment horizontal="left" vertical="center"/>
      <protection locked="0"/>
    </xf>
    <xf numFmtId="0" fontId="39" fillId="25" borderId="18" xfId="0" applyFont="1" applyFill="1" applyBorder="1" applyAlignment="1" applyProtection="1">
      <alignment horizontal="left" vertical="center"/>
      <protection locked="0"/>
    </xf>
    <xf numFmtId="14" fontId="39" fillId="25" borderId="27" xfId="0" applyNumberFormat="1" applyFont="1" applyFill="1" applyBorder="1" applyAlignment="1">
      <alignment horizontal="left" vertical="center"/>
    </xf>
    <xf numFmtId="0" fontId="38" fillId="25" borderId="10" xfId="0" applyFont="1" applyFill="1" applyBorder="1" applyAlignment="1">
      <alignment horizontal="left" vertical="center"/>
    </xf>
    <xf numFmtId="167" fontId="1" fillId="0" borderId="0" xfId="0" applyNumberFormat="1" applyFont="1" applyAlignment="1">
      <alignment horizontal="left" vertical="center"/>
    </xf>
    <xf numFmtId="167" fontId="21" fillId="25" borderId="20" xfId="0" applyNumberFormat="1" applyFont="1" applyFill="1" applyBorder="1" applyAlignment="1">
      <alignment horizontal="left" vertical="center"/>
    </xf>
    <xf numFmtId="167" fontId="39" fillId="25" borderId="0" xfId="0" applyNumberFormat="1" applyFont="1" applyFill="1" applyBorder="1" applyAlignment="1">
      <alignment horizontal="left" vertical="center"/>
    </xf>
    <xf numFmtId="167" fontId="39" fillId="25" borderId="17" xfId="0" applyNumberFormat="1" applyFont="1" applyFill="1" applyBorder="1" applyAlignment="1">
      <alignment horizontal="left" vertical="center"/>
    </xf>
    <xf numFmtId="167" fontId="40" fillId="0" borderId="0" xfId="0" applyNumberFormat="1" applyFont="1" applyFill="1" applyAlignment="1">
      <alignment horizontal="left" vertical="center"/>
    </xf>
    <xf numFmtId="167" fontId="22" fillId="25" borderId="24" xfId="0" applyNumberFormat="1" applyFont="1" applyFill="1" applyBorder="1" applyAlignment="1">
      <alignment horizontal="left" vertical="center"/>
    </xf>
    <xf numFmtId="167" fontId="39" fillId="25" borderId="13" xfId="0" applyNumberFormat="1" applyFont="1" applyFill="1" applyBorder="1" applyAlignment="1">
      <alignment horizontal="center" vertical="center"/>
    </xf>
    <xf numFmtId="167" fontId="39" fillId="25" borderId="15" xfId="0" applyNumberFormat="1" applyFont="1" applyFill="1" applyBorder="1" applyAlignment="1">
      <alignment horizontal="center" vertical="center"/>
    </xf>
    <xf numFmtId="167" fontId="26" fillId="23" borderId="11" xfId="0" applyNumberFormat="1" applyFont="1" applyFill="1" applyBorder="1" applyAlignment="1" applyProtection="1">
      <alignment horizontal="center" vertical="center"/>
      <protection locked="0"/>
    </xf>
    <xf numFmtId="167" fontId="1" fillId="0" borderId="0" xfId="0" applyNumberFormat="1" applyFont="1" applyFill="1" applyAlignment="1">
      <alignment horizontal="left" vertical="center"/>
    </xf>
    <xf numFmtId="167" fontId="39" fillId="25" borderId="27" xfId="0" applyNumberFormat="1" applyFont="1" applyFill="1" applyBorder="1" applyAlignment="1">
      <alignment horizontal="left" vertical="center"/>
    </xf>
    <xf numFmtId="168" fontId="1" fillId="0" borderId="0" xfId="0" applyNumberFormat="1" applyFont="1" applyAlignment="1">
      <alignment horizontal="left" vertical="center"/>
    </xf>
    <xf numFmtId="14" fontId="39" fillId="25" borderId="20" xfId="0" applyNumberFormat="1" applyFont="1" applyFill="1" applyBorder="1" applyAlignment="1">
      <alignment horizontal="center" vertical="center"/>
    </xf>
    <xf numFmtId="168" fontId="39" fillId="25" borderId="20" xfId="0" applyNumberFormat="1" applyFont="1" applyFill="1" applyBorder="1" applyAlignment="1">
      <alignment horizontal="left" vertical="center"/>
    </xf>
    <xf numFmtId="168" fontId="39" fillId="25" borderId="0" xfId="0" applyNumberFormat="1" applyFont="1" applyFill="1" applyBorder="1" applyAlignment="1">
      <alignment horizontal="left" vertical="center"/>
    </xf>
    <xf numFmtId="168" fontId="39" fillId="25" borderId="17" xfId="0" applyNumberFormat="1" applyFont="1" applyFill="1" applyBorder="1" applyAlignment="1">
      <alignment horizontal="left" vertical="center"/>
    </xf>
    <xf numFmtId="168" fontId="39" fillId="0" borderId="0" xfId="0" applyNumberFormat="1" applyFont="1" applyFill="1" applyBorder="1" applyAlignment="1">
      <alignment horizontal="left" vertical="center"/>
    </xf>
    <xf numFmtId="164" fontId="22" fillId="25" borderId="16" xfId="0" applyNumberFormat="1" applyFont="1" applyFill="1" applyBorder="1" applyAlignment="1">
      <alignment horizontal="left" vertical="center" wrapText="1"/>
    </xf>
    <xf numFmtId="14" fontId="22" fillId="25" borderId="16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Fill="1" applyBorder="1" applyAlignment="1">
      <alignment horizontal="left" vertical="center" wrapText="1"/>
    </xf>
    <xf numFmtId="14" fontId="39" fillId="0" borderId="0" xfId="0" applyNumberFormat="1" applyFont="1" applyFill="1" applyBorder="1" applyAlignment="1">
      <alignment horizontal="center" vertical="center" wrapText="1"/>
    </xf>
    <xf numFmtId="168" fontId="39" fillId="0" borderId="0" xfId="0" applyNumberFormat="1" applyFont="1" applyFill="1" applyBorder="1" applyAlignment="1">
      <alignment horizontal="left" vertical="center" wrapText="1"/>
    </xf>
    <xf numFmtId="14" fontId="21" fillId="25" borderId="0" xfId="0" applyNumberFormat="1" applyFont="1" applyFill="1" applyBorder="1" applyAlignment="1">
      <alignment horizontal="center" vertical="center"/>
    </xf>
    <xf numFmtId="168" fontId="21" fillId="25" borderId="0" xfId="0" applyNumberFormat="1" applyFont="1" applyFill="1" applyBorder="1" applyAlignment="1">
      <alignment horizontal="left" vertical="center"/>
    </xf>
    <xf numFmtId="14" fontId="39" fillId="25" borderId="28" xfId="0" applyNumberFormat="1" applyFont="1" applyFill="1" applyBorder="1" applyAlignment="1">
      <alignment horizontal="center" vertical="center"/>
    </xf>
    <xf numFmtId="168" fontId="39" fillId="25" borderId="28" xfId="0" applyNumberFormat="1" applyFont="1" applyFill="1" applyBorder="1" applyAlignment="1">
      <alignment horizontal="center" vertical="center"/>
    </xf>
    <xf numFmtId="168" fontId="39" fillId="25" borderId="16" xfId="0" applyNumberFormat="1" applyFont="1" applyFill="1" applyBorder="1" applyAlignment="1">
      <alignment horizontal="center" vertical="center"/>
    </xf>
    <xf numFmtId="164" fontId="26" fillId="23" borderId="11" xfId="0" applyNumberFormat="1" applyFont="1" applyFill="1" applyBorder="1" applyAlignment="1" applyProtection="1">
      <alignment horizontal="left" vertical="center" wrapText="1"/>
      <protection locked="0"/>
    </xf>
    <xf numFmtId="14" fontId="26" fillId="23" borderId="11" xfId="0" applyNumberFormat="1" applyFont="1" applyFill="1" applyBorder="1" applyAlignment="1" applyProtection="1">
      <alignment horizontal="center" vertical="center" wrapText="1"/>
      <protection locked="0"/>
    </xf>
    <xf numFmtId="164" fontId="26" fillId="23" borderId="11" xfId="0" applyNumberFormat="1" applyFont="1" applyFill="1" applyBorder="1" applyAlignment="1" applyProtection="1">
      <alignment horizontal="right" vertical="center"/>
      <protection/>
    </xf>
    <xf numFmtId="168" fontId="1" fillId="25" borderId="0" xfId="0" applyNumberFormat="1" applyFont="1" applyFill="1" applyAlignment="1">
      <alignment horizontal="left" vertical="center"/>
    </xf>
    <xf numFmtId="168" fontId="1" fillId="0" borderId="0" xfId="0" applyNumberFormat="1" applyFont="1" applyFill="1" applyAlignment="1">
      <alignment horizontal="left" vertical="center"/>
    </xf>
    <xf numFmtId="14" fontId="39" fillId="25" borderId="20" xfId="0" applyNumberFormat="1" applyFont="1" applyFill="1" applyBorder="1" applyAlignment="1">
      <alignment horizontal="left" vertical="center"/>
    </xf>
    <xf numFmtId="0" fontId="38" fillId="25" borderId="20" xfId="0" applyFont="1" applyFill="1" applyBorder="1" applyAlignment="1">
      <alignment horizontal="left" vertical="center" wrapText="1"/>
    </xf>
    <xf numFmtId="164" fontId="38" fillId="25" borderId="20" xfId="0" applyNumberFormat="1" applyFont="1" applyFill="1" applyBorder="1" applyAlignment="1">
      <alignment horizontal="left" vertical="center"/>
    </xf>
    <xf numFmtId="14" fontId="39" fillId="25" borderId="0" xfId="0" applyNumberFormat="1" applyFont="1" applyFill="1" applyAlignment="1">
      <alignment horizontal="center" vertical="center"/>
    </xf>
    <xf numFmtId="0" fontId="59" fillId="25" borderId="18" xfId="0" applyFont="1" applyFill="1" applyBorder="1" applyAlignment="1">
      <alignment horizontal="left" vertical="center"/>
    </xf>
    <xf numFmtId="0" fontId="59" fillId="25" borderId="18" xfId="0" applyFont="1" applyFill="1" applyBorder="1" applyAlignment="1">
      <alignment horizontal="center" vertical="center"/>
    </xf>
    <xf numFmtId="164" fontId="26" fillId="0" borderId="11" xfId="0" applyNumberFormat="1" applyFont="1" applyFill="1" applyBorder="1" applyAlignment="1">
      <alignment horizontal="right" vertical="center"/>
    </xf>
    <xf numFmtId="164" fontId="60" fillId="8" borderId="11" xfId="0" applyNumberFormat="1" applyFont="1" applyFill="1" applyBorder="1" applyAlignment="1">
      <alignment horizontal="right" vertical="center"/>
    </xf>
    <xf numFmtId="164" fontId="27" fillId="26" borderId="11" xfId="0" applyNumberFormat="1" applyFont="1" applyFill="1" applyBorder="1" applyAlignment="1">
      <alignment horizontal="right" vertical="center"/>
    </xf>
    <xf numFmtId="10" fontId="26" fillId="0" borderId="0" xfId="0" applyNumberFormat="1" applyFont="1" applyFill="1" applyBorder="1" applyAlignment="1">
      <alignment horizontal="center" vertical="center"/>
    </xf>
    <xf numFmtId="164" fontId="61" fillId="0" borderId="0" xfId="0" applyNumberFormat="1" applyFont="1" applyFill="1" applyBorder="1" applyAlignment="1">
      <alignment horizontal="right" vertical="center"/>
    </xf>
    <xf numFmtId="10" fontId="62" fillId="0" borderId="0" xfId="0" applyNumberFormat="1" applyFont="1" applyFill="1" applyBorder="1" applyAlignment="1">
      <alignment horizontal="center" vertical="center"/>
    </xf>
    <xf numFmtId="164" fontId="59" fillId="25" borderId="18" xfId="0" applyNumberFormat="1" applyFont="1" applyFill="1" applyBorder="1" applyAlignment="1">
      <alignment horizontal="left" vertical="center"/>
    </xf>
    <xf numFmtId="164" fontId="59" fillId="25" borderId="11" xfId="0" applyNumberFormat="1" applyFont="1" applyFill="1" applyBorder="1" applyAlignment="1">
      <alignment horizontal="center" vertical="center"/>
    </xf>
    <xf numFmtId="10" fontId="63" fillId="0" borderId="11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90"/>
      <rgbColor rgb="00808000"/>
      <rgbColor rgb="00800080"/>
      <rgbColor rgb="00008080"/>
      <rgbColor rgb="00C0C0C0"/>
      <rgbColor rgb="00808080"/>
      <rgbColor rgb="00C1DBA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5EA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0B01C"/>
      <rgbColor rgb="00FFCC00"/>
      <rgbColor rgb="00FF9900"/>
      <rgbColor rgb="00FF6600"/>
      <rgbColor rgb="0043614B"/>
      <rgbColor rgb="00969696"/>
      <rgbColor rgb="00003366"/>
      <rgbColor rgb="001FB714"/>
      <rgbColor rgb="00123374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76200</xdr:colOff>
      <xdr:row>24</xdr:row>
      <xdr:rowOff>428625</xdr:rowOff>
    </xdr:from>
    <xdr:to>
      <xdr:col>37</xdr:col>
      <xdr:colOff>123825</xdr:colOff>
      <xdr:row>29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40025" y="4981575"/>
          <a:ext cx="12668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114300</xdr:rowOff>
    </xdr:from>
    <xdr:to>
      <xdr:col>0</xdr:col>
      <xdr:colOff>933450</xdr:colOff>
      <xdr:row>3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42900"/>
          <a:ext cx="8667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1</xdr:col>
      <xdr:colOff>600075</xdr:colOff>
      <xdr:row>3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57175"/>
          <a:ext cx="8667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1</xdr:col>
      <xdr:colOff>523875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28600"/>
          <a:ext cx="8667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7"/>
  <sheetViews>
    <sheetView tabSelected="1" zoomScale="75" zoomScaleNormal="75" zoomScalePageLayoutView="0" workbookViewId="0" topLeftCell="A4">
      <selection activeCell="B30" sqref="B30"/>
    </sheetView>
  </sheetViews>
  <sheetFormatPr defaultColWidth="9.140625" defaultRowHeight="12"/>
  <cols>
    <col min="1" max="1" width="34.57421875" style="1" customWidth="1"/>
    <col min="2" max="2" width="92.57421875" style="1" customWidth="1"/>
    <col min="3" max="12" width="0" style="2" hidden="1" customWidth="1"/>
    <col min="13" max="13" width="3.140625" style="3" customWidth="1"/>
    <col min="14" max="14" width="2.8515625" style="3" customWidth="1"/>
    <col min="15" max="27" width="1.8515625" style="3" customWidth="1"/>
    <col min="28" max="79" width="9.140625" style="3" customWidth="1"/>
    <col min="80" max="16384" width="9.140625" style="1" customWidth="1"/>
  </cols>
  <sheetData>
    <row r="1" spans="1:2" ht="18">
      <c r="A1" s="4" t="s">
        <v>0</v>
      </c>
      <c r="B1" s="5"/>
    </row>
    <row r="2" spans="1:2" ht="12.75">
      <c r="A2" s="6" t="s">
        <v>1</v>
      </c>
      <c r="B2" s="5"/>
    </row>
    <row r="3" spans="1:2" ht="15.75">
      <c r="A3" s="7" t="s">
        <v>2</v>
      </c>
      <c r="B3" s="5"/>
    </row>
    <row r="4" spans="1:2" ht="14.25">
      <c r="A4" s="8"/>
      <c r="B4" s="3"/>
    </row>
    <row r="5" spans="1:2" ht="15.75">
      <c r="A5" s="9" t="s">
        <v>3</v>
      </c>
      <c r="B5" s="10"/>
    </row>
    <row r="6" spans="1:2" ht="15">
      <c r="A6" s="11" t="s">
        <v>4</v>
      </c>
      <c r="B6" s="12" t="s">
        <v>5</v>
      </c>
    </row>
    <row r="7" spans="1:2" ht="15">
      <c r="A7" s="11" t="s">
        <v>6</v>
      </c>
      <c r="B7" s="12" t="s">
        <v>7</v>
      </c>
    </row>
    <row r="8" spans="1:2" ht="15">
      <c r="A8" s="11" t="s">
        <v>8</v>
      </c>
      <c r="B8" s="12" t="s">
        <v>9</v>
      </c>
    </row>
    <row r="9" spans="1:2" ht="15">
      <c r="A9" s="11" t="s">
        <v>10</v>
      </c>
      <c r="B9" s="13">
        <v>40052</v>
      </c>
    </row>
    <row r="10" spans="1:2" ht="15">
      <c r="A10" s="11" t="s">
        <v>11</v>
      </c>
      <c r="B10" s="12"/>
    </row>
    <row r="11" spans="1:2" ht="15">
      <c r="A11" s="11" t="s">
        <v>12</v>
      </c>
      <c r="B11" s="13"/>
    </row>
    <row r="12" spans="1:14" ht="15">
      <c r="A12" s="11" t="s">
        <v>13</v>
      </c>
      <c r="B12" s="14" t="s">
        <v>14</v>
      </c>
      <c r="N12" s="15">
        <f>IF(B12="Análise de Custos",1,-1)</f>
        <v>1</v>
      </c>
    </row>
    <row r="13" spans="1:2" ht="15">
      <c r="A13" s="11" t="s">
        <v>15</v>
      </c>
      <c r="B13" s="16">
        <v>160000</v>
      </c>
    </row>
    <row r="14" spans="1:2" ht="15">
      <c r="A14" s="11" t="s">
        <v>16</v>
      </c>
      <c r="B14" s="17">
        <f>'ValorEsperado-Planej'!B10</f>
        <v>178400</v>
      </c>
    </row>
    <row r="15" spans="1:79" s="22" customFormat="1" ht="8.25">
      <c r="A15" s="18"/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2" ht="15">
      <c r="A16" s="23" t="s">
        <v>17</v>
      </c>
      <c r="B16" s="24" t="s">
        <v>18</v>
      </c>
    </row>
    <row r="17" spans="1:2" ht="12">
      <c r="A17" s="25"/>
      <c r="B17" s="26"/>
    </row>
    <row r="18" spans="1:2" s="21" customFormat="1" ht="8.25">
      <c r="A18" s="27"/>
      <c r="B18" s="28"/>
    </row>
    <row r="19" spans="1:79" s="32" customFormat="1" ht="30">
      <c r="A19" s="29" t="s">
        <v>19</v>
      </c>
      <c r="B19" s="24" t="s">
        <v>20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</row>
    <row r="20" spans="1:2" ht="15">
      <c r="A20" s="33"/>
      <c r="B20" s="26"/>
    </row>
    <row r="21" spans="1:2" s="21" customFormat="1" ht="8.25">
      <c r="A21" s="27"/>
      <c r="B21" s="28"/>
    </row>
    <row r="22" spans="1:79" s="32" customFormat="1" ht="30">
      <c r="A22" s="29" t="s">
        <v>21</v>
      </c>
      <c r="B22" s="34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</row>
    <row r="23" spans="1:2" ht="12">
      <c r="A23" s="25"/>
      <c r="B23" s="26"/>
    </row>
    <row r="24" spans="1:2" s="21" customFormat="1" ht="8.25">
      <c r="A24" s="27"/>
      <c r="B24" s="28"/>
    </row>
    <row r="25" spans="1:2" ht="38.25">
      <c r="A25" s="23" t="s">
        <v>22</v>
      </c>
      <c r="B25" s="24" t="s">
        <v>23</v>
      </c>
    </row>
    <row r="26" spans="1:2" ht="12">
      <c r="A26" s="25"/>
      <c r="B26" s="35"/>
    </row>
    <row r="27" spans="1:79" s="22" customFormat="1" ht="8.25">
      <c r="A27" s="27"/>
      <c r="B27" s="21" t="s">
        <v>24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</row>
    <row r="28" spans="1:2" ht="12">
      <c r="A28" s="36" t="s">
        <v>25</v>
      </c>
      <c r="B28" s="3"/>
    </row>
    <row r="29" spans="1:79" s="22" customFormat="1" ht="8.25">
      <c r="A29" s="27"/>
      <c r="B29" s="21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</row>
    <row r="30" spans="1:2" ht="14.25" customHeight="1">
      <c r="A30" s="37"/>
      <c r="B30" s="3"/>
    </row>
    <row r="31" spans="1:2" ht="14.25" customHeight="1">
      <c r="A31" s="5"/>
      <c r="B31" s="3"/>
    </row>
    <row r="32" spans="1:2" ht="12">
      <c r="A32" s="5"/>
      <c r="B32" s="3"/>
    </row>
    <row r="33" spans="1:2" ht="12">
      <c r="A33" s="5"/>
      <c r="B33" s="3"/>
    </row>
    <row r="34" spans="1:2" ht="12">
      <c r="A34" s="3"/>
      <c r="B34" s="3"/>
    </row>
    <row r="35" spans="1:2" ht="12">
      <c r="A35" s="3"/>
      <c r="B35" s="3"/>
    </row>
    <row r="36" spans="1:2" ht="12">
      <c r="A36" s="3"/>
      <c r="B36" s="3"/>
    </row>
    <row r="37" spans="1:2" ht="12">
      <c r="A37" s="3"/>
      <c r="B37" s="3"/>
    </row>
  </sheetData>
  <sheetProtection selectLockedCells="1" selectUnlockedCells="1"/>
  <dataValidations count="1">
    <dataValidation type="list" showInputMessage="1" showErrorMessage="1" promptTitle="Escolha:" prompt="Custos ou Resultado" sqref="B12">
      <formula1>"Análise de Custos,Análise de Resultado"</formula1>
      <formula2>0</formula2>
    </dataValidation>
  </dataValidation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T339"/>
  <sheetViews>
    <sheetView zoomScale="75" zoomScaleNormal="75" zoomScalePageLayoutView="0" workbookViewId="0" topLeftCell="A1">
      <selection activeCell="N6" sqref="N6"/>
    </sheetView>
  </sheetViews>
  <sheetFormatPr defaultColWidth="9.140625" defaultRowHeight="12"/>
  <cols>
    <col min="1" max="1" width="5.00390625" style="38" customWidth="1"/>
    <col min="2" max="2" width="9.00390625" style="39" customWidth="1"/>
    <col min="3" max="3" width="12.421875" style="38" customWidth="1"/>
    <col min="4" max="4" width="31.421875" style="40" customWidth="1"/>
    <col min="5" max="5" width="20.57421875" style="40" customWidth="1"/>
    <col min="6" max="6" width="16.00390625" style="40" customWidth="1"/>
    <col min="7" max="7" width="31.8515625" style="38" customWidth="1"/>
    <col min="8" max="8" width="13.57421875" style="177" customWidth="1"/>
    <col min="9" max="9" width="15.8515625" style="38" customWidth="1"/>
    <col min="10" max="10" width="10.421875" style="107" customWidth="1"/>
    <col min="11" max="11" width="18.8515625" style="107" customWidth="1"/>
    <col min="12" max="12" width="16.8515625" style="107" customWidth="1"/>
    <col min="13" max="13" width="30.140625" style="38" customWidth="1"/>
    <col min="14" max="15" width="12.8515625" style="38" customWidth="1"/>
    <col min="16" max="16" width="14.421875" style="38" customWidth="1"/>
    <col min="17" max="17" width="14.8515625" style="38" customWidth="1"/>
    <col min="18" max="18" width="14.8515625" style="243" customWidth="1"/>
    <col min="19" max="19" width="16.57421875" style="354" customWidth="1"/>
    <col min="20" max="20" width="46.57421875" style="38" customWidth="1"/>
    <col min="21" max="22" width="9.140625" style="42" customWidth="1"/>
    <col min="23" max="23" width="15.00390625" style="42" customWidth="1"/>
    <col min="24" max="24" width="11.57421875" style="42" customWidth="1"/>
    <col min="25" max="72" width="9.140625" style="42" customWidth="1"/>
    <col min="73" max="16384" width="9.140625" style="43" customWidth="1"/>
  </cols>
  <sheetData>
    <row r="1" spans="1:24" ht="18">
      <c r="A1" s="112" t="s">
        <v>175</v>
      </c>
      <c r="B1" s="113"/>
      <c r="C1" s="114"/>
      <c r="D1" s="115"/>
      <c r="E1" s="47"/>
      <c r="F1" s="245"/>
      <c r="G1" s="118"/>
      <c r="H1" s="50" t="str">
        <f>Abertura!A3</f>
        <v>MBA em Gerência de Projetos</v>
      </c>
      <c r="I1" s="50"/>
      <c r="J1" s="80"/>
      <c r="K1" s="118"/>
      <c r="L1" s="80"/>
      <c r="M1" s="118" t="s">
        <v>24</v>
      </c>
      <c r="N1" s="117" t="s">
        <v>24</v>
      </c>
      <c r="O1" s="117" t="s">
        <v>24</v>
      </c>
      <c r="P1" s="118"/>
      <c r="Q1" s="118"/>
      <c r="R1" s="355"/>
      <c r="S1" s="356"/>
      <c r="T1" s="117"/>
      <c r="W1" s="390" t="s">
        <v>89</v>
      </c>
      <c r="X1" s="390"/>
    </row>
    <row r="2" spans="1:24" ht="12.75">
      <c r="A2" s="120"/>
      <c r="B2" s="57"/>
      <c r="C2" s="121" t="s">
        <v>4</v>
      </c>
      <c r="D2" s="50" t="str">
        <f>Abertura!B6</f>
        <v>Gerenciador de Contas de Usuários e Serviços de Rede.</v>
      </c>
      <c r="E2" s="50"/>
      <c r="F2" s="179"/>
      <c r="G2" s="57"/>
      <c r="H2" s="181"/>
      <c r="I2" s="57"/>
      <c r="J2" s="182"/>
      <c r="K2" s="182"/>
      <c r="L2" s="182"/>
      <c r="M2" s="57"/>
      <c r="N2" s="57"/>
      <c r="O2" s="57"/>
      <c r="P2" s="57"/>
      <c r="Q2" s="57"/>
      <c r="R2" s="181"/>
      <c r="S2" s="357"/>
      <c r="T2" s="57"/>
      <c r="W2" s="183"/>
      <c r="X2" s="183"/>
    </row>
    <row r="3" spans="1:24" ht="12.75">
      <c r="A3" s="120"/>
      <c r="B3" s="57"/>
      <c r="C3" s="121" t="s">
        <v>6</v>
      </c>
      <c r="D3" s="50" t="str">
        <f>Abertura!B7</f>
        <v>Prefeitura Municipal de Curitiba - PMC</v>
      </c>
      <c r="E3" s="50"/>
      <c r="F3" s="184"/>
      <c r="G3" s="50"/>
      <c r="H3" s="57">
        <f>Abertura!B9</f>
        <v>40052</v>
      </c>
      <c r="I3" s="50"/>
      <c r="J3" s="80"/>
      <c r="K3" s="80"/>
      <c r="L3" s="80"/>
      <c r="M3" s="50"/>
      <c r="N3" s="50"/>
      <c r="O3" s="50"/>
      <c r="P3" s="50"/>
      <c r="Q3" s="50"/>
      <c r="R3" s="181"/>
      <c r="S3" s="357"/>
      <c r="T3" s="50"/>
      <c r="W3" s="183" t="s">
        <v>90</v>
      </c>
      <c r="X3" s="183"/>
    </row>
    <row r="4" spans="1:24" ht="12.75">
      <c r="A4" s="124"/>
      <c r="B4" s="125"/>
      <c r="C4" s="82" t="s">
        <v>28</v>
      </c>
      <c r="D4" s="126" t="str">
        <f>Abertura!B8</f>
        <v>Estevão Thomacheski Rodrigues</v>
      </c>
      <c r="E4" s="126"/>
      <c r="F4" s="85"/>
      <c r="G4" s="86"/>
      <c r="H4" s="126" t="s">
        <v>176</v>
      </c>
      <c r="I4" s="86"/>
      <c r="J4" s="86"/>
      <c r="K4" s="86"/>
      <c r="L4" s="86"/>
      <c r="M4" s="86"/>
      <c r="N4" s="86"/>
      <c r="O4" s="86"/>
      <c r="P4" s="126"/>
      <c r="Q4" s="126"/>
      <c r="R4" s="247"/>
      <c r="S4" s="358"/>
      <c r="T4" s="86"/>
      <c r="W4" s="183" t="s">
        <v>92</v>
      </c>
      <c r="X4" s="183"/>
    </row>
    <row r="5" spans="1:72" s="107" customFormat="1" ht="12.75">
      <c r="A5" s="186"/>
      <c r="B5" s="187"/>
      <c r="C5" s="186"/>
      <c r="D5" s="188"/>
      <c r="E5" s="188"/>
      <c r="F5" s="188"/>
      <c r="G5" s="189"/>
      <c r="H5" s="189"/>
      <c r="I5" s="189"/>
      <c r="J5" s="42"/>
      <c r="K5" s="42"/>
      <c r="L5" s="42"/>
      <c r="M5" s="189"/>
      <c r="N5" s="189"/>
      <c r="O5" s="189"/>
      <c r="P5" s="186"/>
      <c r="Q5" s="186"/>
      <c r="R5" s="248"/>
      <c r="S5" s="359"/>
      <c r="T5" s="189"/>
      <c r="U5" s="42"/>
      <c r="V5" s="42"/>
      <c r="W5" s="183" t="s">
        <v>93</v>
      </c>
      <c r="X5" s="183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</row>
    <row r="6" spans="1:72" s="201" customFormat="1" ht="15.75">
      <c r="A6" s="190" t="s">
        <v>94</v>
      </c>
      <c r="B6" s="191"/>
      <c r="C6" s="192"/>
      <c r="D6" s="193"/>
      <c r="E6" s="194"/>
      <c r="F6" s="195">
        <f>SUM(F11:F210)</f>
        <v>13160</v>
      </c>
      <c r="G6" s="196"/>
      <c r="H6" s="197"/>
      <c r="I6" s="195">
        <f>SUM(I11:I210)</f>
        <v>0</v>
      </c>
      <c r="J6" s="198" t="s">
        <v>24</v>
      </c>
      <c r="K6" s="195">
        <f>SUM(K11:K210)</f>
        <v>207100</v>
      </c>
      <c r="L6" s="195">
        <f>SUM(L11:L210)</f>
        <v>13160</v>
      </c>
      <c r="M6" s="196"/>
      <c r="N6" s="195">
        <f>SUM(N11:N210)</f>
        <v>48000</v>
      </c>
      <c r="O6" s="195">
        <f>SUM(O11:O210)</f>
        <v>0</v>
      </c>
      <c r="P6" s="360"/>
      <c r="Q6" s="360"/>
      <c r="R6" s="361"/>
      <c r="S6" s="195">
        <f>SUM(S11:S210)</f>
        <v>0</v>
      </c>
      <c r="T6" s="195"/>
      <c r="U6" s="199"/>
      <c r="V6" s="199"/>
      <c r="W6" s="183" t="s">
        <v>95</v>
      </c>
      <c r="X6" s="200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</row>
    <row r="7" spans="1:24" s="42" customFormat="1" ht="12.75">
      <c r="A7" s="202"/>
      <c r="B7" s="203"/>
      <c r="C7" s="202"/>
      <c r="D7" s="188"/>
      <c r="E7" s="188"/>
      <c r="F7" s="204"/>
      <c r="G7" s="205"/>
      <c r="H7" s="206"/>
      <c r="I7" s="204"/>
      <c r="J7" s="207"/>
      <c r="K7" s="208"/>
      <c r="L7" s="204"/>
      <c r="M7" s="205"/>
      <c r="N7" s="204"/>
      <c r="O7" s="204"/>
      <c r="P7" s="362"/>
      <c r="Q7" s="362"/>
      <c r="R7" s="363"/>
      <c r="S7" s="364"/>
      <c r="T7" s="204"/>
      <c r="W7" s="183"/>
      <c r="X7" s="183"/>
    </row>
    <row r="8" spans="1:72" s="107" customFormat="1" ht="18">
      <c r="A8" s="44" t="s">
        <v>24</v>
      </c>
      <c r="B8" s="209"/>
      <c r="C8" s="210"/>
      <c r="D8" s="211" t="s">
        <v>177</v>
      </c>
      <c r="E8" s="47"/>
      <c r="F8" s="47"/>
      <c r="G8" s="212" t="s">
        <v>97</v>
      </c>
      <c r="H8" s="213"/>
      <c r="I8" s="213"/>
      <c r="J8" s="214" t="s">
        <v>98</v>
      </c>
      <c r="K8" s="215" t="s">
        <v>24</v>
      </c>
      <c r="L8" s="216"/>
      <c r="M8" s="212" t="s">
        <v>178</v>
      </c>
      <c r="N8" s="213"/>
      <c r="O8" s="213"/>
      <c r="P8" s="212" t="s">
        <v>179</v>
      </c>
      <c r="Q8" s="210"/>
      <c r="R8" s="365"/>
      <c r="S8" s="366"/>
      <c r="T8" s="213"/>
      <c r="U8" s="42"/>
      <c r="V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</row>
    <row r="9" spans="1:24" ht="12.75">
      <c r="A9" s="217" t="s">
        <v>30</v>
      </c>
      <c r="B9" s="218" t="s">
        <v>31</v>
      </c>
      <c r="C9" s="219" t="s">
        <v>32</v>
      </c>
      <c r="D9" s="220" t="s">
        <v>100</v>
      </c>
      <c r="E9" s="220"/>
      <c r="F9" s="221" t="s">
        <v>101</v>
      </c>
      <c r="G9" s="222" t="s">
        <v>102</v>
      </c>
      <c r="H9" s="219" t="s">
        <v>103</v>
      </c>
      <c r="I9" s="223" t="s">
        <v>104</v>
      </c>
      <c r="J9" s="224" t="s">
        <v>34</v>
      </c>
      <c r="K9" s="219" t="s">
        <v>35</v>
      </c>
      <c r="L9" s="219" t="s">
        <v>101</v>
      </c>
      <c r="M9" s="222" t="s">
        <v>102</v>
      </c>
      <c r="N9" s="223" t="s">
        <v>180</v>
      </c>
      <c r="O9" s="223" t="s">
        <v>181</v>
      </c>
      <c r="P9" s="219" t="s">
        <v>182</v>
      </c>
      <c r="Q9" s="219" t="s">
        <v>182</v>
      </c>
      <c r="R9" s="367" t="s">
        <v>183</v>
      </c>
      <c r="S9" s="368" t="s">
        <v>101</v>
      </c>
      <c r="T9" s="223" t="s">
        <v>76</v>
      </c>
      <c r="W9" s="43"/>
      <c r="X9" s="43"/>
    </row>
    <row r="10" spans="1:20" ht="12.75">
      <c r="A10" s="82"/>
      <c r="B10" s="225" t="s">
        <v>38</v>
      </c>
      <c r="C10" s="84"/>
      <c r="D10" s="85" t="s">
        <v>39</v>
      </c>
      <c r="E10" s="184" t="s">
        <v>40</v>
      </c>
      <c r="F10" s="226" t="s">
        <v>44</v>
      </c>
      <c r="G10" s="227" t="s">
        <v>24</v>
      </c>
      <c r="H10" s="87"/>
      <c r="I10" s="228" t="s">
        <v>105</v>
      </c>
      <c r="J10" s="86" t="s">
        <v>41</v>
      </c>
      <c r="K10" s="87" t="s">
        <v>42</v>
      </c>
      <c r="L10" s="87" t="s">
        <v>44</v>
      </c>
      <c r="M10" s="227" t="s">
        <v>24</v>
      </c>
      <c r="N10" s="228" t="s">
        <v>105</v>
      </c>
      <c r="O10" s="228" t="s">
        <v>105</v>
      </c>
      <c r="P10" s="87" t="s">
        <v>184</v>
      </c>
      <c r="Q10" s="87" t="s">
        <v>185</v>
      </c>
      <c r="R10" s="225" t="s">
        <v>186</v>
      </c>
      <c r="S10" s="369" t="s">
        <v>186</v>
      </c>
      <c r="T10" s="228" t="s">
        <v>24</v>
      </c>
    </row>
    <row r="11" spans="1:72" s="96" customFormat="1" ht="25.5">
      <c r="A11" s="97">
        <f>'Ameacas-Pré-Resposta'!A9</f>
        <v>1</v>
      </c>
      <c r="B11" s="256">
        <f>'Ameacas-Des'!B9</f>
        <v>40052</v>
      </c>
      <c r="C11" s="230" t="str">
        <f>'Ameacas-Des'!C9</f>
        <v>Técnico</v>
      </c>
      <c r="D11" s="231" t="str">
        <f>'Ameacas-Des'!D9</f>
        <v>Falha na migração</v>
      </c>
      <c r="E11" s="231" t="str">
        <f>'Ameacas-Des'!E9</f>
        <v>Perda de dados</v>
      </c>
      <c r="F11" s="232">
        <f>'Ameacas-Des'!I9</f>
        <v>1750</v>
      </c>
      <c r="G11" s="233"/>
      <c r="H11" s="234"/>
      <c r="I11" s="235">
        <v>0</v>
      </c>
      <c r="J11" s="99">
        <f>'Ameacas-Des'!F9</f>
        <v>0.1</v>
      </c>
      <c r="K11" s="92">
        <f>'Ameacas-Des'!G9</f>
        <v>17500</v>
      </c>
      <c r="L11" s="236">
        <f aca="true" t="shared" si="0" ref="L11:L42">J11*K11</f>
        <v>1750</v>
      </c>
      <c r="M11" s="233" t="str">
        <f>'Resposta-Ameacas'!M11</f>
        <v>Executar rotina de migração novamente.</v>
      </c>
      <c r="N11" s="235">
        <f>'Resposta-Ameacas'!N11</f>
        <v>2000</v>
      </c>
      <c r="O11" s="235">
        <v>0</v>
      </c>
      <c r="P11" s="370"/>
      <c r="Q11" s="370"/>
      <c r="R11" s="371"/>
      <c r="S11" s="372">
        <v>0</v>
      </c>
      <c r="T11" s="23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</row>
    <row r="12" spans="1:72" s="96" customFormat="1" ht="12.75">
      <c r="A12" s="97">
        <f>'Ameacas-Pré-Resposta'!A10</f>
        <v>2</v>
      </c>
      <c r="B12" s="256">
        <f>'Ameacas-Des'!B10</f>
        <v>40052</v>
      </c>
      <c r="C12" s="230" t="str">
        <f>'Ameacas-Des'!C10</f>
        <v>Técnico</v>
      </c>
      <c r="D12" s="231" t="str">
        <f>'Ameacas-Des'!D10</f>
        <v>Backup não realizado</v>
      </c>
      <c r="E12" s="231" t="str">
        <f>'Ameacas-Des'!E10</f>
        <v>Perda de dados</v>
      </c>
      <c r="F12" s="232">
        <f>'Ameacas-Des'!I10</f>
        <v>1400</v>
      </c>
      <c r="G12" s="233" t="s">
        <v>24</v>
      </c>
      <c r="H12" s="234"/>
      <c r="I12" s="235">
        <v>0</v>
      </c>
      <c r="J12" s="99">
        <f>'Ameacas-Des'!F10</f>
        <v>0.1</v>
      </c>
      <c r="K12" s="92">
        <f>'Ameacas-Des'!G10</f>
        <v>14000</v>
      </c>
      <c r="L12" s="236">
        <f t="shared" si="0"/>
        <v>1400</v>
      </c>
      <c r="M12" s="233" t="str">
        <f>'Resposta-Ameacas'!M12</f>
        <v>Buscar último backup realizado.</v>
      </c>
      <c r="N12" s="235">
        <f>'Resposta-Ameacas'!N12</f>
        <v>5000</v>
      </c>
      <c r="O12" s="235">
        <v>0</v>
      </c>
      <c r="P12" s="370"/>
      <c r="Q12" s="370"/>
      <c r="R12" s="371"/>
      <c r="S12" s="372">
        <v>0</v>
      </c>
      <c r="T12" s="23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</row>
    <row r="13" spans="1:72" s="96" customFormat="1" ht="25.5">
      <c r="A13" s="97">
        <f>'Ameacas-Pré-Resposta'!A11</f>
        <v>3</v>
      </c>
      <c r="B13" s="256">
        <f>'Ameacas-Des'!B11</f>
        <v>40052</v>
      </c>
      <c r="C13" s="230" t="str">
        <f>'Ameacas-Des'!C11</f>
        <v>Técnico</v>
      </c>
      <c r="D13" s="231" t="str">
        <f>'Ameacas-Des'!D11</f>
        <v>Problemas na mídia de armazenamento</v>
      </c>
      <c r="E13" s="231" t="str">
        <f>'Ameacas-Des'!E11</f>
        <v>Perda de dados</v>
      </c>
      <c r="F13" s="232">
        <f>'Ameacas-Des'!I11</f>
        <v>700</v>
      </c>
      <c r="G13" s="233"/>
      <c r="H13" s="234"/>
      <c r="I13" s="235">
        <v>0</v>
      </c>
      <c r="J13" s="99">
        <f>'Ameacas-Des'!F11</f>
        <v>0.05</v>
      </c>
      <c r="K13" s="92">
        <f>'Ameacas-Des'!G11</f>
        <v>14000</v>
      </c>
      <c r="L13" s="236">
        <f t="shared" si="0"/>
        <v>700</v>
      </c>
      <c r="M13" s="233" t="str">
        <f>'Resposta-Ameacas'!M13</f>
        <v>Buscar último backup realizado.</v>
      </c>
      <c r="N13" s="235">
        <f>'Resposta-Ameacas'!N13</f>
        <v>5000</v>
      </c>
      <c r="O13" s="235">
        <v>0</v>
      </c>
      <c r="P13" s="370"/>
      <c r="Q13" s="370"/>
      <c r="R13" s="371"/>
      <c r="S13" s="372">
        <v>0</v>
      </c>
      <c r="T13" s="23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</row>
    <row r="14" spans="1:72" s="96" customFormat="1" ht="25.5">
      <c r="A14" s="97">
        <f>'Ameacas-Pré-Resposta'!A12</f>
        <v>4</v>
      </c>
      <c r="B14" s="256">
        <f>'Ameacas-Des'!B12</f>
        <v>40052</v>
      </c>
      <c r="C14" s="230" t="str">
        <f>'Ameacas-Des'!C12</f>
        <v>Técnico</v>
      </c>
      <c r="D14" s="231" t="str">
        <f>'Ameacas-Des'!D12</f>
        <v>Equipamento fora das especificações</v>
      </c>
      <c r="E14" s="231" t="str">
        <f>'Ameacas-Des'!E12</f>
        <v>Atraso na implantação</v>
      </c>
      <c r="F14" s="232">
        <f>'Ameacas-Des'!I12</f>
        <v>700</v>
      </c>
      <c r="G14" s="233"/>
      <c r="H14" s="234"/>
      <c r="I14" s="235">
        <v>0</v>
      </c>
      <c r="J14" s="99">
        <f>'Ameacas-Des'!F12</f>
        <v>0.05</v>
      </c>
      <c r="K14" s="92">
        <f>'Ameacas-Des'!G12</f>
        <v>14000</v>
      </c>
      <c r="L14" s="236">
        <f t="shared" si="0"/>
        <v>700</v>
      </c>
      <c r="M14" s="233" t="str">
        <f>'Resposta-Ameacas'!M14</f>
        <v>Trocar equipamento junto ao fornecedor.</v>
      </c>
      <c r="N14" s="235">
        <f>'Resposta-Ameacas'!N14</f>
        <v>15000</v>
      </c>
      <c r="O14" s="235">
        <v>0</v>
      </c>
      <c r="P14" s="370"/>
      <c r="Q14" s="370"/>
      <c r="R14" s="371"/>
      <c r="S14" s="372">
        <v>0</v>
      </c>
      <c r="T14" s="23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</row>
    <row r="15" spans="1:72" s="96" customFormat="1" ht="25.5">
      <c r="A15" s="97">
        <f>'Ameacas-Pré-Resposta'!A13</f>
        <v>5</v>
      </c>
      <c r="B15" s="256">
        <f>'Ameacas-Des'!B13</f>
        <v>40052</v>
      </c>
      <c r="C15" s="230" t="str">
        <f>'Ameacas-Des'!C13</f>
        <v>Pessoal</v>
      </c>
      <c r="D15" s="231" t="str">
        <f>'Ameacas-Des'!D13</f>
        <v>Equipe reduzida</v>
      </c>
      <c r="E15" s="231" t="str">
        <f>'Ameacas-Des'!E13</f>
        <v>Atraso na implantação</v>
      </c>
      <c r="F15" s="232">
        <f>'Ameacas-Des'!I13</f>
        <v>0</v>
      </c>
      <c r="G15" s="233"/>
      <c r="H15" s="234"/>
      <c r="I15" s="235">
        <v>0</v>
      </c>
      <c r="J15" s="99">
        <f>'Ameacas-Des'!F13</f>
        <v>0</v>
      </c>
      <c r="K15" s="92">
        <f>'Ameacas-Des'!G13</f>
        <v>47000</v>
      </c>
      <c r="L15" s="236">
        <f t="shared" si="0"/>
        <v>0</v>
      </c>
      <c r="M15" s="233" t="str">
        <f>'Resposta-Ameacas'!M15</f>
        <v>Alocar técnicos de outros projetos.</v>
      </c>
      <c r="N15" s="235">
        <f>'Resposta-Ameacas'!N15</f>
        <v>16000</v>
      </c>
      <c r="O15" s="235">
        <v>0</v>
      </c>
      <c r="P15" s="370"/>
      <c r="Q15" s="370"/>
      <c r="R15" s="371"/>
      <c r="S15" s="372">
        <v>0</v>
      </c>
      <c r="T15" s="23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</row>
    <row r="16" spans="1:72" s="96" customFormat="1" ht="25.5">
      <c r="A16" s="97">
        <f>'Ameacas-Pré-Resposta'!A14</f>
        <v>6</v>
      </c>
      <c r="B16" s="256">
        <f>'Ameacas-Des'!B14</f>
        <v>40052</v>
      </c>
      <c r="C16" s="230" t="str">
        <f>'Ameacas-Des'!C14</f>
        <v>Pessoal</v>
      </c>
      <c r="D16" s="231" t="str">
        <f>'Ameacas-Des'!D14</f>
        <v>Impossibilidade de acesso aos órgãos fora do horário comercial</v>
      </c>
      <c r="E16" s="231" t="str">
        <f>'Ameacas-Des'!E14</f>
        <v>Atraso na implantação</v>
      </c>
      <c r="F16" s="232">
        <f>'Ameacas-Des'!I14</f>
        <v>0</v>
      </c>
      <c r="G16" s="233"/>
      <c r="H16" s="234"/>
      <c r="I16" s="235">
        <v>0</v>
      </c>
      <c r="J16" s="99">
        <f>'Ameacas-Des'!F14</f>
        <v>0</v>
      </c>
      <c r="K16" s="92">
        <f>'Ameacas-Des'!G14</f>
        <v>15500</v>
      </c>
      <c r="L16" s="236">
        <f t="shared" si="0"/>
        <v>0</v>
      </c>
      <c r="M16" s="233" t="str">
        <f>'Resposta-Ameacas'!M16</f>
        <v>Pedir autorização de acesso previamente.</v>
      </c>
      <c r="N16" s="235">
        <f>'Resposta-Ameacas'!N16</f>
        <v>0</v>
      </c>
      <c r="O16" s="235">
        <v>0</v>
      </c>
      <c r="P16" s="370"/>
      <c r="Q16" s="370"/>
      <c r="R16" s="371"/>
      <c r="S16" s="372">
        <v>0</v>
      </c>
      <c r="T16" s="23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</row>
    <row r="17" spans="1:72" s="96" customFormat="1" ht="25.5">
      <c r="A17" s="97">
        <f>'Ameacas-Pré-Resposta'!A15</f>
        <v>7</v>
      </c>
      <c r="B17" s="256">
        <f>'Ameacas-Des'!B15</f>
        <v>40052</v>
      </c>
      <c r="C17" s="230" t="str">
        <f>'Ameacas-Des'!C15</f>
        <v>Pessoal</v>
      </c>
      <c r="D17" s="231" t="str">
        <f>'Ameacas-Des'!D15</f>
        <v>Impossibilidade de acesso aos órgãos nos finais de semana</v>
      </c>
      <c r="E17" s="231" t="str">
        <f>'Ameacas-Des'!E15</f>
        <v>Atraso na implantação</v>
      </c>
      <c r="F17" s="232">
        <f>'Ameacas-Des'!I15</f>
        <v>2400</v>
      </c>
      <c r="G17" s="233"/>
      <c r="H17" s="234"/>
      <c r="I17" s="235">
        <v>0</v>
      </c>
      <c r="J17" s="99">
        <f>'Ameacas-Des'!F15</f>
        <v>0.3</v>
      </c>
      <c r="K17" s="92">
        <f>'Ameacas-Des'!G15</f>
        <v>8000</v>
      </c>
      <c r="L17" s="236">
        <f t="shared" si="0"/>
        <v>2400</v>
      </c>
      <c r="M17" s="233" t="str">
        <f>'Resposta-Ameacas'!M17</f>
        <v>Pedir autorização de acesso previamente.</v>
      </c>
      <c r="N17" s="235">
        <f>'Resposta-Ameacas'!N17</f>
        <v>0</v>
      </c>
      <c r="O17" s="235">
        <v>0</v>
      </c>
      <c r="P17" s="370"/>
      <c r="Q17" s="370"/>
      <c r="R17" s="371"/>
      <c r="S17" s="372">
        <v>0</v>
      </c>
      <c r="T17" s="23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</row>
    <row r="18" spans="1:72" s="96" customFormat="1" ht="25.5">
      <c r="A18" s="97">
        <f>'Ameacas-Pré-Resposta'!A16</f>
        <v>8</v>
      </c>
      <c r="B18" s="256">
        <f>'Ameacas-Des'!B16</f>
        <v>40052</v>
      </c>
      <c r="C18" s="230" t="str">
        <f>'Ameacas-Des'!C16</f>
        <v>Técnico</v>
      </c>
      <c r="D18" s="231" t="str">
        <f>'Ameacas-Des'!D16</f>
        <v>Falha de hardware no servidor</v>
      </c>
      <c r="E18" s="231" t="str">
        <f>'Ameacas-Des'!E16</f>
        <v>Indisponibilidade do serviço LDAP</v>
      </c>
      <c r="F18" s="232">
        <f>'Ameacas-Des'!I16</f>
        <v>1570</v>
      </c>
      <c r="G18" s="233"/>
      <c r="H18" s="234"/>
      <c r="I18" s="235">
        <v>0</v>
      </c>
      <c r="J18" s="99">
        <f>'Ameacas-Des'!F16</f>
        <v>0.1</v>
      </c>
      <c r="K18" s="92">
        <f>'Ameacas-Des'!G16</f>
        <v>15700</v>
      </c>
      <c r="L18" s="236">
        <f t="shared" si="0"/>
        <v>1570</v>
      </c>
      <c r="M18" s="233" t="str">
        <f>'Resposta-Ameacas'!M18</f>
        <v>Manter máquina backup.</v>
      </c>
      <c r="N18" s="235">
        <f>'Resposta-Ameacas'!N18</f>
        <v>5000</v>
      </c>
      <c r="O18" s="235">
        <v>0</v>
      </c>
      <c r="P18" s="370"/>
      <c r="Q18" s="370"/>
      <c r="R18" s="371"/>
      <c r="S18" s="372">
        <v>0</v>
      </c>
      <c r="T18" s="23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</row>
    <row r="19" spans="1:72" s="96" customFormat="1" ht="25.5">
      <c r="A19" s="97">
        <f>'Ameacas-Pré-Resposta'!A17</f>
        <v>9</v>
      </c>
      <c r="B19" s="256">
        <f>'Ameacas-Des'!B17</f>
        <v>40052</v>
      </c>
      <c r="C19" s="230" t="str">
        <f>'Ameacas-Des'!C17</f>
        <v>Técnico</v>
      </c>
      <c r="D19" s="231" t="str">
        <f>'Ameacas-Des'!D17</f>
        <v>Falha no link de comunicação</v>
      </c>
      <c r="E19" s="231" t="str">
        <f>'Ameacas-Des'!E17</f>
        <v>Indisponibilidade do serviço LDAP</v>
      </c>
      <c r="F19" s="232">
        <f>'Ameacas-Des'!I17</f>
        <v>1370</v>
      </c>
      <c r="G19" s="233"/>
      <c r="H19" s="234"/>
      <c r="I19" s="235">
        <v>0</v>
      </c>
      <c r="J19" s="99">
        <f>'Ameacas-Des'!F17</f>
        <v>0.05</v>
      </c>
      <c r="K19" s="92">
        <f>'Ameacas-Des'!G17</f>
        <v>27400</v>
      </c>
      <c r="L19" s="236">
        <f t="shared" si="0"/>
        <v>1370</v>
      </c>
      <c r="M19" s="233">
        <f>'Resposta-Ameacas'!M19</f>
        <v>0</v>
      </c>
      <c r="N19" s="235">
        <f>'Resposta-Ameacas'!N19</f>
        <v>0</v>
      </c>
      <c r="O19" s="235">
        <v>0</v>
      </c>
      <c r="P19" s="370"/>
      <c r="Q19" s="370"/>
      <c r="R19" s="371"/>
      <c r="S19" s="372">
        <v>0</v>
      </c>
      <c r="T19" s="23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</row>
    <row r="20" spans="1:72" s="96" customFormat="1" ht="25.5">
      <c r="A20" s="97">
        <f>'Ameacas-Pré-Resposta'!A18</f>
        <v>10</v>
      </c>
      <c r="B20" s="256">
        <f>'Ameacas-Des'!B18</f>
        <v>40052</v>
      </c>
      <c r="C20" s="230" t="str">
        <f>'Ameacas-Des'!C18</f>
        <v>Técnico</v>
      </c>
      <c r="D20" s="231" t="str">
        <f>'Ameacas-Des'!D18</f>
        <v>Ataque ao servidor</v>
      </c>
      <c r="E20" s="231" t="str">
        <f>'Ameacas-Des'!E18</f>
        <v>Indisponibilidade do serviço LDAP</v>
      </c>
      <c r="F20" s="232">
        <f>'Ameacas-Des'!I18</f>
        <v>2355</v>
      </c>
      <c r="G20" s="233"/>
      <c r="H20" s="234"/>
      <c r="I20" s="235">
        <v>0</v>
      </c>
      <c r="J20" s="99">
        <f>'Ameacas-Des'!F18</f>
        <v>0.15</v>
      </c>
      <c r="K20" s="92">
        <f>'Ameacas-Des'!G18</f>
        <v>15700</v>
      </c>
      <c r="L20" s="236">
        <f t="shared" si="0"/>
        <v>2355</v>
      </c>
      <c r="M20" s="233" t="str">
        <f>'Resposta-Ameacas'!M20</f>
        <v>Manter máquina backup.</v>
      </c>
      <c r="N20" s="235">
        <f>'Resposta-Ameacas'!N20</f>
        <v>0</v>
      </c>
      <c r="O20" s="235">
        <v>0</v>
      </c>
      <c r="P20" s="370"/>
      <c r="Q20" s="370"/>
      <c r="R20" s="371"/>
      <c r="S20" s="372">
        <v>0</v>
      </c>
      <c r="T20" s="23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</row>
    <row r="21" spans="1:72" s="96" customFormat="1" ht="25.5">
      <c r="A21" s="97">
        <f>'Ameacas-Pré-Resposta'!A19</f>
        <v>11</v>
      </c>
      <c r="B21" s="256">
        <f>'Ameacas-Des'!B19</f>
        <v>40052</v>
      </c>
      <c r="C21" s="230" t="str">
        <f>'Ameacas-Des'!C19</f>
        <v>Técnico</v>
      </c>
      <c r="D21" s="231" t="str">
        <f>'Ameacas-Des'!D19</f>
        <v>Falha no fornecimento de energia elétrica</v>
      </c>
      <c r="E21" s="231" t="str">
        <f>'Ameacas-Des'!E19</f>
        <v>Indisponibilidade do serviço LDAP</v>
      </c>
      <c r="F21" s="232">
        <f>'Ameacas-Des'!I19</f>
        <v>915</v>
      </c>
      <c r="G21" s="233"/>
      <c r="H21" s="234"/>
      <c r="I21" s="235">
        <v>0</v>
      </c>
      <c r="J21" s="99">
        <f>'Ameacas-Des'!F19</f>
        <v>0.05</v>
      </c>
      <c r="K21" s="92">
        <f>'Ameacas-Des'!G19</f>
        <v>18300</v>
      </c>
      <c r="L21" s="236">
        <f t="shared" si="0"/>
        <v>915</v>
      </c>
      <c r="M21" s="233" t="str">
        <f>'Resposta-Ameacas'!M21</f>
        <v>Ativar gerador.</v>
      </c>
      <c r="N21" s="235">
        <f>'Resposta-Ameacas'!N21</f>
        <v>0</v>
      </c>
      <c r="O21" s="235">
        <v>0</v>
      </c>
      <c r="P21" s="370"/>
      <c r="Q21" s="370"/>
      <c r="R21" s="371"/>
      <c r="S21" s="372">
        <v>0</v>
      </c>
      <c r="T21" s="23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</row>
    <row r="22" spans="1:72" s="96" customFormat="1" ht="12.75">
      <c r="A22" s="97">
        <f>'Ameacas-Pré-Resposta'!A20</f>
        <v>12</v>
      </c>
      <c r="B22" s="256">
        <f>'Ameacas-Des'!B20</f>
        <v>0</v>
      </c>
      <c r="C22" s="230">
        <f>'Ameacas-Des'!C20</f>
        <v>0</v>
      </c>
      <c r="D22" s="231">
        <f>'Ameacas-Des'!D20</f>
        <v>0</v>
      </c>
      <c r="E22" s="231">
        <f>'Ameacas-Des'!E20</f>
        <v>0</v>
      </c>
      <c r="F22" s="232">
        <f>'Ameacas-Des'!I20</f>
        <v>0</v>
      </c>
      <c r="G22" s="233"/>
      <c r="H22" s="234"/>
      <c r="I22" s="235">
        <v>0</v>
      </c>
      <c r="J22" s="99">
        <f>'Ameacas-Des'!F20</f>
        <v>0</v>
      </c>
      <c r="K22" s="92">
        <f>'Ameacas-Des'!G20</f>
        <v>0</v>
      </c>
      <c r="L22" s="236">
        <f t="shared" si="0"/>
        <v>0</v>
      </c>
      <c r="M22" s="233">
        <f>'Resposta-Ameacas'!M22</f>
        <v>0</v>
      </c>
      <c r="N22" s="235">
        <f>'Resposta-Ameacas'!N22</f>
        <v>0</v>
      </c>
      <c r="O22" s="235">
        <v>0</v>
      </c>
      <c r="P22" s="370"/>
      <c r="Q22" s="370"/>
      <c r="R22" s="371"/>
      <c r="S22" s="372">
        <v>0</v>
      </c>
      <c r="T22" s="23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</row>
    <row r="23" spans="1:72" s="96" customFormat="1" ht="12.75">
      <c r="A23" s="97">
        <f>'Ameacas-Pré-Resposta'!A21</f>
        <v>13</v>
      </c>
      <c r="B23" s="256">
        <f>'Ameacas-Des'!B21</f>
        <v>0</v>
      </c>
      <c r="C23" s="230">
        <f>'Ameacas-Des'!C21</f>
        <v>0</v>
      </c>
      <c r="D23" s="231">
        <f>'Ameacas-Des'!D21</f>
        <v>0</v>
      </c>
      <c r="E23" s="231">
        <f>'Ameacas-Des'!E21</f>
        <v>0</v>
      </c>
      <c r="F23" s="232">
        <f>'Ameacas-Des'!I21</f>
        <v>0</v>
      </c>
      <c r="G23" s="233"/>
      <c r="H23" s="234"/>
      <c r="I23" s="235">
        <v>0</v>
      </c>
      <c r="J23" s="99">
        <f>'Ameacas-Des'!F21</f>
        <v>0</v>
      </c>
      <c r="K23" s="92">
        <f>'Ameacas-Des'!G21</f>
        <v>0</v>
      </c>
      <c r="L23" s="236">
        <f t="shared" si="0"/>
        <v>0</v>
      </c>
      <c r="M23" s="233">
        <f>'Resposta-Ameacas'!M23</f>
        <v>0</v>
      </c>
      <c r="N23" s="235">
        <f>'Resposta-Ameacas'!N23</f>
        <v>0</v>
      </c>
      <c r="O23" s="235">
        <v>0</v>
      </c>
      <c r="P23" s="370"/>
      <c r="Q23" s="370"/>
      <c r="R23" s="371"/>
      <c r="S23" s="372">
        <v>0</v>
      </c>
      <c r="T23" s="23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</row>
    <row r="24" spans="1:72" s="96" customFormat="1" ht="12.75">
      <c r="A24" s="97">
        <f>'Ameacas-Pré-Resposta'!A22</f>
        <v>14</v>
      </c>
      <c r="B24" s="256">
        <f>'Ameacas-Des'!B22</f>
        <v>0</v>
      </c>
      <c r="C24" s="230">
        <f>'Ameacas-Des'!C22</f>
        <v>0</v>
      </c>
      <c r="D24" s="231">
        <f>'Ameacas-Des'!D22</f>
        <v>0</v>
      </c>
      <c r="E24" s="231">
        <f>'Ameacas-Des'!E22</f>
        <v>0</v>
      </c>
      <c r="F24" s="232">
        <f>'Ameacas-Des'!I22</f>
        <v>0</v>
      </c>
      <c r="G24" s="233"/>
      <c r="H24" s="234"/>
      <c r="I24" s="235">
        <v>0</v>
      </c>
      <c r="J24" s="99">
        <f>'Ameacas-Des'!F22</f>
        <v>0</v>
      </c>
      <c r="K24" s="92">
        <f>'Ameacas-Des'!G22</f>
        <v>0</v>
      </c>
      <c r="L24" s="236">
        <f t="shared" si="0"/>
        <v>0</v>
      </c>
      <c r="M24" s="233">
        <f>'Resposta-Ameacas'!M24</f>
        <v>0</v>
      </c>
      <c r="N24" s="235">
        <f>'Resposta-Ameacas'!N24</f>
        <v>0</v>
      </c>
      <c r="O24" s="235">
        <v>0</v>
      </c>
      <c r="P24" s="370"/>
      <c r="Q24" s="370"/>
      <c r="R24" s="371"/>
      <c r="S24" s="372">
        <v>0</v>
      </c>
      <c r="T24" s="23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</row>
    <row r="25" spans="1:72" s="96" customFormat="1" ht="12.75">
      <c r="A25" s="97">
        <f>'Ameacas-Pré-Resposta'!A23</f>
        <v>15</v>
      </c>
      <c r="B25" s="256">
        <f>'Ameacas-Des'!B23</f>
        <v>0</v>
      </c>
      <c r="C25" s="230">
        <f>'Ameacas-Des'!C23</f>
        <v>0</v>
      </c>
      <c r="D25" s="231">
        <f>'Ameacas-Des'!D23</f>
        <v>0</v>
      </c>
      <c r="E25" s="231">
        <f>'Ameacas-Des'!E23</f>
        <v>0</v>
      </c>
      <c r="F25" s="232">
        <f>'Ameacas-Des'!I23</f>
        <v>0</v>
      </c>
      <c r="G25" s="233"/>
      <c r="H25" s="234"/>
      <c r="I25" s="235">
        <v>0</v>
      </c>
      <c r="J25" s="99">
        <f>'Ameacas-Des'!F23</f>
        <v>0</v>
      </c>
      <c r="K25" s="92">
        <f>'Ameacas-Des'!G23</f>
        <v>0</v>
      </c>
      <c r="L25" s="236">
        <f t="shared" si="0"/>
        <v>0</v>
      </c>
      <c r="M25" s="233">
        <f>'Resposta-Ameacas'!M25</f>
        <v>0</v>
      </c>
      <c r="N25" s="235">
        <f>'Resposta-Ameacas'!N25</f>
        <v>0</v>
      </c>
      <c r="O25" s="235">
        <v>0</v>
      </c>
      <c r="P25" s="370"/>
      <c r="Q25" s="370"/>
      <c r="R25" s="371"/>
      <c r="S25" s="372">
        <v>0</v>
      </c>
      <c r="T25" s="23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</row>
    <row r="26" spans="1:72" s="96" customFormat="1" ht="12.75">
      <c r="A26" s="97">
        <f>'Ameacas-Pré-Resposta'!A24</f>
        <v>16</v>
      </c>
      <c r="B26" s="256">
        <f>'Ameacas-Des'!B24</f>
        <v>0</v>
      </c>
      <c r="C26" s="230">
        <f>'Ameacas-Des'!C24</f>
        <v>0</v>
      </c>
      <c r="D26" s="231">
        <f>'Ameacas-Des'!D24</f>
        <v>0</v>
      </c>
      <c r="E26" s="231">
        <f>'Ameacas-Des'!E24</f>
        <v>0</v>
      </c>
      <c r="F26" s="232">
        <f>'Ameacas-Des'!I24</f>
        <v>0</v>
      </c>
      <c r="G26" s="233"/>
      <c r="H26" s="234"/>
      <c r="I26" s="235">
        <v>0</v>
      </c>
      <c r="J26" s="99">
        <f>'Ameacas-Des'!F24</f>
        <v>0</v>
      </c>
      <c r="K26" s="92">
        <f>'Ameacas-Des'!G24</f>
        <v>0</v>
      </c>
      <c r="L26" s="236">
        <f t="shared" si="0"/>
        <v>0</v>
      </c>
      <c r="M26" s="233">
        <f>'Resposta-Ameacas'!M26</f>
        <v>0</v>
      </c>
      <c r="N26" s="235">
        <f>'Resposta-Ameacas'!N26</f>
        <v>0</v>
      </c>
      <c r="O26" s="235">
        <v>0</v>
      </c>
      <c r="P26" s="370"/>
      <c r="Q26" s="370"/>
      <c r="R26" s="371"/>
      <c r="S26" s="372">
        <v>0</v>
      </c>
      <c r="T26" s="23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</row>
    <row r="27" spans="1:72" s="96" customFormat="1" ht="12.75">
      <c r="A27" s="97">
        <f>'Ameacas-Pré-Resposta'!A25</f>
        <v>17</v>
      </c>
      <c r="B27" s="256">
        <f>'Ameacas-Des'!B25</f>
        <v>0</v>
      </c>
      <c r="C27" s="230">
        <f>'Ameacas-Des'!C25</f>
        <v>0</v>
      </c>
      <c r="D27" s="231">
        <f>'Ameacas-Des'!D25</f>
        <v>0</v>
      </c>
      <c r="E27" s="231">
        <f>'Ameacas-Des'!E25</f>
        <v>0</v>
      </c>
      <c r="F27" s="232">
        <f>'Ameacas-Des'!I25</f>
        <v>0</v>
      </c>
      <c r="G27" s="233"/>
      <c r="H27" s="234"/>
      <c r="I27" s="235">
        <v>0</v>
      </c>
      <c r="J27" s="99">
        <f>'Ameacas-Des'!F25</f>
        <v>0</v>
      </c>
      <c r="K27" s="92">
        <f>'Ameacas-Des'!G25</f>
        <v>0</v>
      </c>
      <c r="L27" s="236">
        <f t="shared" si="0"/>
        <v>0</v>
      </c>
      <c r="M27" s="233">
        <f>'Resposta-Ameacas'!M27</f>
        <v>0</v>
      </c>
      <c r="N27" s="235">
        <f>'Resposta-Ameacas'!N27</f>
        <v>0</v>
      </c>
      <c r="O27" s="235">
        <v>0</v>
      </c>
      <c r="P27" s="370"/>
      <c r="Q27" s="370"/>
      <c r="R27" s="371"/>
      <c r="S27" s="372">
        <v>0</v>
      </c>
      <c r="T27" s="23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</row>
    <row r="28" spans="1:72" s="96" customFormat="1" ht="12.75">
      <c r="A28" s="97">
        <f>'Ameacas-Pré-Resposta'!A26</f>
        <v>18</v>
      </c>
      <c r="B28" s="256">
        <f>'Ameacas-Des'!B26</f>
        <v>0</v>
      </c>
      <c r="C28" s="230">
        <f>'Ameacas-Des'!C26</f>
        <v>0</v>
      </c>
      <c r="D28" s="231">
        <f>'Ameacas-Des'!D26</f>
        <v>0</v>
      </c>
      <c r="E28" s="231">
        <f>'Ameacas-Des'!E26</f>
        <v>0</v>
      </c>
      <c r="F28" s="232">
        <f>'Ameacas-Des'!I26</f>
        <v>0</v>
      </c>
      <c r="G28" s="233"/>
      <c r="H28" s="234"/>
      <c r="I28" s="235">
        <v>0</v>
      </c>
      <c r="J28" s="99">
        <f>'Ameacas-Des'!F26</f>
        <v>0</v>
      </c>
      <c r="K28" s="92">
        <f>'Ameacas-Des'!G26</f>
        <v>0</v>
      </c>
      <c r="L28" s="236">
        <f t="shared" si="0"/>
        <v>0</v>
      </c>
      <c r="M28" s="233">
        <f>'Resposta-Ameacas'!M28</f>
        <v>0</v>
      </c>
      <c r="N28" s="235">
        <f>'Resposta-Ameacas'!N28</f>
        <v>0</v>
      </c>
      <c r="O28" s="235">
        <v>0</v>
      </c>
      <c r="P28" s="370"/>
      <c r="Q28" s="370"/>
      <c r="R28" s="371"/>
      <c r="S28" s="372">
        <v>0</v>
      </c>
      <c r="T28" s="23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</row>
    <row r="29" spans="1:72" s="96" customFormat="1" ht="12.75">
      <c r="A29" s="97">
        <f>'Ameacas-Pré-Resposta'!A27</f>
        <v>19</v>
      </c>
      <c r="B29" s="256">
        <f>'Ameacas-Des'!B27</f>
        <v>0</v>
      </c>
      <c r="C29" s="230">
        <f>'Ameacas-Des'!C27</f>
        <v>0</v>
      </c>
      <c r="D29" s="231">
        <f>'Ameacas-Des'!D27</f>
        <v>0</v>
      </c>
      <c r="E29" s="231">
        <f>'Ameacas-Des'!E27</f>
        <v>0</v>
      </c>
      <c r="F29" s="232">
        <f>'Ameacas-Des'!I27</f>
        <v>0</v>
      </c>
      <c r="G29" s="233"/>
      <c r="H29" s="234"/>
      <c r="I29" s="235">
        <v>0</v>
      </c>
      <c r="J29" s="99">
        <f>'Ameacas-Des'!F27</f>
        <v>0</v>
      </c>
      <c r="K29" s="92">
        <f>'Ameacas-Des'!G27</f>
        <v>0</v>
      </c>
      <c r="L29" s="236">
        <f t="shared" si="0"/>
        <v>0</v>
      </c>
      <c r="M29" s="233">
        <f>'Resposta-Ameacas'!M29</f>
        <v>0</v>
      </c>
      <c r="N29" s="235">
        <f>'Resposta-Ameacas'!N29</f>
        <v>0</v>
      </c>
      <c r="O29" s="235">
        <v>0</v>
      </c>
      <c r="P29" s="370"/>
      <c r="Q29" s="370"/>
      <c r="R29" s="371"/>
      <c r="S29" s="372">
        <v>0</v>
      </c>
      <c r="T29" s="23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</row>
    <row r="30" spans="1:72" s="96" customFormat="1" ht="12.75">
      <c r="A30" s="97">
        <f>'Ameacas-Pré-Resposta'!A28</f>
        <v>20</v>
      </c>
      <c r="B30" s="256">
        <f>'Ameacas-Des'!B28</f>
        <v>0</v>
      </c>
      <c r="C30" s="230">
        <f>'Ameacas-Des'!C28</f>
        <v>0</v>
      </c>
      <c r="D30" s="231">
        <f>'Ameacas-Des'!D28</f>
        <v>0</v>
      </c>
      <c r="E30" s="231">
        <f>'Ameacas-Des'!E28</f>
        <v>0</v>
      </c>
      <c r="F30" s="232">
        <f>'Ameacas-Des'!I28</f>
        <v>0</v>
      </c>
      <c r="G30" s="233"/>
      <c r="H30" s="234"/>
      <c r="I30" s="235">
        <v>0</v>
      </c>
      <c r="J30" s="99">
        <f>'Ameacas-Des'!F28</f>
        <v>0</v>
      </c>
      <c r="K30" s="92">
        <f>'Ameacas-Des'!G28</f>
        <v>0</v>
      </c>
      <c r="L30" s="236">
        <f t="shared" si="0"/>
        <v>0</v>
      </c>
      <c r="M30" s="233">
        <f>'Resposta-Ameacas'!M30</f>
        <v>0</v>
      </c>
      <c r="N30" s="235">
        <f>'Resposta-Ameacas'!N30</f>
        <v>0</v>
      </c>
      <c r="O30" s="235">
        <v>0</v>
      </c>
      <c r="P30" s="370"/>
      <c r="Q30" s="370"/>
      <c r="R30" s="371"/>
      <c r="S30" s="372">
        <v>0</v>
      </c>
      <c r="T30" s="23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</row>
    <row r="31" spans="1:72" s="96" customFormat="1" ht="12.75">
      <c r="A31" s="97">
        <f>'Ameacas-Pré-Resposta'!A29</f>
        <v>21</v>
      </c>
      <c r="B31" s="256">
        <f>'Ameacas-Des'!B29</f>
        <v>0</v>
      </c>
      <c r="C31" s="230">
        <f>'Ameacas-Des'!C29</f>
        <v>0</v>
      </c>
      <c r="D31" s="231">
        <f>'Ameacas-Des'!D29</f>
        <v>0</v>
      </c>
      <c r="E31" s="231">
        <f>'Ameacas-Des'!E29</f>
        <v>0</v>
      </c>
      <c r="F31" s="232">
        <f>'Ameacas-Des'!I29</f>
        <v>0</v>
      </c>
      <c r="G31" s="233"/>
      <c r="H31" s="234"/>
      <c r="I31" s="235">
        <v>0</v>
      </c>
      <c r="J31" s="99">
        <f>'Ameacas-Des'!F29</f>
        <v>0</v>
      </c>
      <c r="K31" s="92">
        <f>'Ameacas-Des'!G29</f>
        <v>0</v>
      </c>
      <c r="L31" s="236">
        <f t="shared" si="0"/>
        <v>0</v>
      </c>
      <c r="M31" s="233">
        <f>'Resposta-Ameacas'!M31</f>
        <v>0</v>
      </c>
      <c r="N31" s="235">
        <f>'Resposta-Ameacas'!N31</f>
        <v>0</v>
      </c>
      <c r="O31" s="235">
        <v>0</v>
      </c>
      <c r="P31" s="370"/>
      <c r="Q31" s="370"/>
      <c r="R31" s="371"/>
      <c r="S31" s="372">
        <v>0</v>
      </c>
      <c r="T31" s="23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</row>
    <row r="32" spans="1:72" s="96" customFormat="1" ht="12.75">
      <c r="A32" s="97">
        <f>'Ameacas-Pré-Resposta'!A30</f>
        <v>22</v>
      </c>
      <c r="B32" s="256">
        <f>'Ameacas-Des'!B30</f>
        <v>0</v>
      </c>
      <c r="C32" s="230">
        <f>'Ameacas-Des'!C30</f>
        <v>0</v>
      </c>
      <c r="D32" s="231">
        <f>'Ameacas-Des'!D30</f>
        <v>0</v>
      </c>
      <c r="E32" s="231">
        <f>'Ameacas-Des'!E30</f>
        <v>0</v>
      </c>
      <c r="F32" s="232">
        <f>'Ameacas-Des'!I30</f>
        <v>0</v>
      </c>
      <c r="G32" s="233"/>
      <c r="H32" s="234"/>
      <c r="I32" s="235">
        <v>0</v>
      </c>
      <c r="J32" s="99">
        <f>'Ameacas-Des'!F30</f>
        <v>0</v>
      </c>
      <c r="K32" s="92">
        <f>'Ameacas-Des'!G30</f>
        <v>0</v>
      </c>
      <c r="L32" s="236">
        <f t="shared" si="0"/>
        <v>0</v>
      </c>
      <c r="M32" s="233">
        <f>'Resposta-Ameacas'!M32</f>
        <v>0</v>
      </c>
      <c r="N32" s="235">
        <f>'Resposta-Ameacas'!N32</f>
        <v>0</v>
      </c>
      <c r="O32" s="235">
        <v>0</v>
      </c>
      <c r="P32" s="370"/>
      <c r="Q32" s="370"/>
      <c r="R32" s="371"/>
      <c r="S32" s="372">
        <v>0</v>
      </c>
      <c r="T32" s="23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</row>
    <row r="33" spans="1:72" s="96" customFormat="1" ht="12.75">
      <c r="A33" s="97">
        <f>'Ameacas-Pré-Resposta'!A31</f>
        <v>23</v>
      </c>
      <c r="B33" s="256">
        <f>'Ameacas-Des'!B31</f>
        <v>0</v>
      </c>
      <c r="C33" s="230">
        <f>'Ameacas-Des'!C31</f>
        <v>0</v>
      </c>
      <c r="D33" s="231">
        <f>'Ameacas-Des'!D31</f>
        <v>0</v>
      </c>
      <c r="E33" s="231">
        <f>'Ameacas-Des'!E31</f>
        <v>0</v>
      </c>
      <c r="F33" s="232">
        <f>'Ameacas-Des'!I31</f>
        <v>0</v>
      </c>
      <c r="G33" s="233"/>
      <c r="H33" s="234"/>
      <c r="I33" s="235">
        <v>0</v>
      </c>
      <c r="J33" s="99">
        <f>'Ameacas-Des'!F31</f>
        <v>0</v>
      </c>
      <c r="K33" s="92">
        <f>'Ameacas-Des'!G31</f>
        <v>0</v>
      </c>
      <c r="L33" s="236">
        <f t="shared" si="0"/>
        <v>0</v>
      </c>
      <c r="M33" s="233">
        <f>'Resposta-Ameacas'!M33</f>
        <v>0</v>
      </c>
      <c r="N33" s="235">
        <f>'Resposta-Ameacas'!N33</f>
        <v>0</v>
      </c>
      <c r="O33" s="235">
        <v>0</v>
      </c>
      <c r="P33" s="370"/>
      <c r="Q33" s="370"/>
      <c r="R33" s="371"/>
      <c r="S33" s="372">
        <v>0</v>
      </c>
      <c r="T33" s="23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</row>
    <row r="34" spans="1:72" s="96" customFormat="1" ht="12.75">
      <c r="A34" s="97">
        <f>'Ameacas-Pré-Resposta'!A32</f>
        <v>24</v>
      </c>
      <c r="B34" s="256">
        <f>'Ameacas-Des'!B32</f>
        <v>0</v>
      </c>
      <c r="C34" s="230">
        <f>'Ameacas-Des'!C32</f>
        <v>0</v>
      </c>
      <c r="D34" s="231">
        <f>'Ameacas-Des'!D32</f>
        <v>0</v>
      </c>
      <c r="E34" s="231">
        <f>'Ameacas-Des'!E32</f>
        <v>0</v>
      </c>
      <c r="F34" s="232">
        <f>'Ameacas-Des'!I32</f>
        <v>0</v>
      </c>
      <c r="G34" s="233"/>
      <c r="H34" s="234"/>
      <c r="I34" s="235">
        <v>0</v>
      </c>
      <c r="J34" s="99">
        <f>'Ameacas-Des'!F32</f>
        <v>0</v>
      </c>
      <c r="K34" s="92">
        <f>'Ameacas-Des'!G32</f>
        <v>0</v>
      </c>
      <c r="L34" s="236">
        <f t="shared" si="0"/>
        <v>0</v>
      </c>
      <c r="M34" s="233">
        <f>'Resposta-Ameacas'!M34</f>
        <v>0</v>
      </c>
      <c r="N34" s="235">
        <f>'Resposta-Ameacas'!N34</f>
        <v>0</v>
      </c>
      <c r="O34" s="235">
        <v>0</v>
      </c>
      <c r="P34" s="370"/>
      <c r="Q34" s="370"/>
      <c r="R34" s="371"/>
      <c r="S34" s="372">
        <v>0</v>
      </c>
      <c r="T34" s="23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</row>
    <row r="35" spans="1:72" s="96" customFormat="1" ht="12.75">
      <c r="A35" s="97">
        <f>'Ameacas-Pré-Resposta'!A33</f>
        <v>25</v>
      </c>
      <c r="B35" s="256">
        <f>'Ameacas-Des'!B33</f>
        <v>0</v>
      </c>
      <c r="C35" s="230">
        <f>'Ameacas-Des'!C33</f>
        <v>0</v>
      </c>
      <c r="D35" s="231">
        <f>'Ameacas-Des'!D33</f>
        <v>0</v>
      </c>
      <c r="E35" s="231">
        <f>'Ameacas-Des'!E33</f>
        <v>0</v>
      </c>
      <c r="F35" s="232">
        <f>'Ameacas-Des'!I33</f>
        <v>0</v>
      </c>
      <c r="G35" s="233"/>
      <c r="H35" s="234"/>
      <c r="I35" s="235">
        <v>0</v>
      </c>
      <c r="J35" s="99">
        <f>'Ameacas-Des'!F33</f>
        <v>0</v>
      </c>
      <c r="K35" s="92">
        <f>'Ameacas-Des'!G33</f>
        <v>0</v>
      </c>
      <c r="L35" s="236">
        <f t="shared" si="0"/>
        <v>0</v>
      </c>
      <c r="M35" s="233">
        <f>'Resposta-Ameacas'!M35</f>
        <v>0</v>
      </c>
      <c r="N35" s="235">
        <f>'Resposta-Ameacas'!N35</f>
        <v>0</v>
      </c>
      <c r="O35" s="235">
        <v>0</v>
      </c>
      <c r="P35" s="370"/>
      <c r="Q35" s="370"/>
      <c r="R35" s="371"/>
      <c r="S35" s="372">
        <v>0</v>
      </c>
      <c r="T35" s="23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</row>
    <row r="36" spans="1:72" s="96" customFormat="1" ht="12.75">
      <c r="A36" s="97">
        <f>'Ameacas-Pré-Resposta'!A34</f>
        <v>26</v>
      </c>
      <c r="B36" s="256">
        <f>'Ameacas-Des'!B34</f>
        <v>0</v>
      </c>
      <c r="C36" s="230">
        <f>'Ameacas-Des'!C34</f>
        <v>0</v>
      </c>
      <c r="D36" s="231">
        <f>'Ameacas-Des'!D34</f>
        <v>0</v>
      </c>
      <c r="E36" s="231">
        <f>'Ameacas-Des'!E34</f>
        <v>0</v>
      </c>
      <c r="F36" s="232">
        <f>'Ameacas-Des'!I34</f>
        <v>0</v>
      </c>
      <c r="G36" s="233"/>
      <c r="H36" s="234"/>
      <c r="I36" s="235">
        <v>0</v>
      </c>
      <c r="J36" s="99">
        <f>'Ameacas-Des'!F34</f>
        <v>0</v>
      </c>
      <c r="K36" s="92">
        <f>'Ameacas-Des'!G34</f>
        <v>0</v>
      </c>
      <c r="L36" s="236">
        <f t="shared" si="0"/>
        <v>0</v>
      </c>
      <c r="M36" s="233">
        <f>'Resposta-Ameacas'!M36</f>
        <v>0</v>
      </c>
      <c r="N36" s="235">
        <f>'Resposta-Ameacas'!N36</f>
        <v>0</v>
      </c>
      <c r="O36" s="235">
        <v>0</v>
      </c>
      <c r="P36" s="370"/>
      <c r="Q36" s="370"/>
      <c r="R36" s="371"/>
      <c r="S36" s="372">
        <v>0</v>
      </c>
      <c r="T36" s="23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</row>
    <row r="37" spans="1:72" s="96" customFormat="1" ht="12.75">
      <c r="A37" s="97">
        <f>'Ameacas-Pré-Resposta'!A35</f>
        <v>27</v>
      </c>
      <c r="B37" s="256">
        <f>'Ameacas-Des'!B35</f>
        <v>0</v>
      </c>
      <c r="C37" s="230">
        <f>'Ameacas-Des'!C35</f>
        <v>0</v>
      </c>
      <c r="D37" s="231">
        <f>'Ameacas-Des'!D35</f>
        <v>0</v>
      </c>
      <c r="E37" s="231">
        <f>'Ameacas-Des'!E35</f>
        <v>0</v>
      </c>
      <c r="F37" s="232">
        <f>'Ameacas-Des'!I35</f>
        <v>0</v>
      </c>
      <c r="G37" s="233"/>
      <c r="H37" s="234"/>
      <c r="I37" s="235">
        <v>0</v>
      </c>
      <c r="J37" s="99">
        <f>'Ameacas-Des'!F35</f>
        <v>0</v>
      </c>
      <c r="K37" s="92">
        <f>'Ameacas-Des'!G35</f>
        <v>0</v>
      </c>
      <c r="L37" s="236">
        <f t="shared" si="0"/>
        <v>0</v>
      </c>
      <c r="M37" s="233">
        <f>'Resposta-Ameacas'!M37</f>
        <v>0</v>
      </c>
      <c r="N37" s="235">
        <f>'Resposta-Ameacas'!N37</f>
        <v>0</v>
      </c>
      <c r="O37" s="235">
        <v>0</v>
      </c>
      <c r="P37" s="370"/>
      <c r="Q37" s="370"/>
      <c r="R37" s="371"/>
      <c r="S37" s="372">
        <v>0</v>
      </c>
      <c r="T37" s="23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</row>
    <row r="38" spans="1:72" s="96" customFormat="1" ht="12.75">
      <c r="A38" s="97">
        <f>'Ameacas-Pré-Resposta'!A36</f>
        <v>28</v>
      </c>
      <c r="B38" s="256">
        <f>'Ameacas-Des'!B36</f>
        <v>0</v>
      </c>
      <c r="C38" s="230">
        <f>'Ameacas-Des'!C36</f>
        <v>0</v>
      </c>
      <c r="D38" s="231">
        <f>'Ameacas-Des'!D36</f>
        <v>0</v>
      </c>
      <c r="E38" s="231">
        <f>'Ameacas-Des'!E36</f>
        <v>0</v>
      </c>
      <c r="F38" s="232">
        <f>'Ameacas-Des'!I36</f>
        <v>0</v>
      </c>
      <c r="G38" s="233"/>
      <c r="H38" s="234"/>
      <c r="I38" s="235">
        <v>0</v>
      </c>
      <c r="J38" s="99">
        <f>'Ameacas-Des'!F36</f>
        <v>0</v>
      </c>
      <c r="K38" s="92">
        <f>'Ameacas-Des'!G36</f>
        <v>0</v>
      </c>
      <c r="L38" s="236">
        <f t="shared" si="0"/>
        <v>0</v>
      </c>
      <c r="M38" s="233">
        <f>'Resposta-Ameacas'!M38</f>
        <v>0</v>
      </c>
      <c r="N38" s="235">
        <f>'Resposta-Ameacas'!N38</f>
        <v>0</v>
      </c>
      <c r="O38" s="235">
        <v>0</v>
      </c>
      <c r="P38" s="370"/>
      <c r="Q38" s="370"/>
      <c r="R38" s="371"/>
      <c r="S38" s="372">
        <v>0</v>
      </c>
      <c r="T38" s="23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</row>
    <row r="39" spans="1:72" s="96" customFormat="1" ht="12.75">
      <c r="A39" s="97">
        <f>'Ameacas-Pré-Resposta'!A37</f>
        <v>29</v>
      </c>
      <c r="B39" s="256">
        <f>'Ameacas-Des'!B37</f>
        <v>0</v>
      </c>
      <c r="C39" s="230">
        <f>'Ameacas-Des'!C37</f>
        <v>0</v>
      </c>
      <c r="D39" s="231">
        <f>'Ameacas-Des'!D37</f>
        <v>0</v>
      </c>
      <c r="E39" s="231">
        <f>'Ameacas-Des'!E37</f>
        <v>0</v>
      </c>
      <c r="F39" s="232">
        <f>'Ameacas-Des'!I37</f>
        <v>0</v>
      </c>
      <c r="G39" s="233"/>
      <c r="H39" s="234"/>
      <c r="I39" s="235">
        <v>0</v>
      </c>
      <c r="J39" s="99">
        <f>'Ameacas-Des'!F37</f>
        <v>0</v>
      </c>
      <c r="K39" s="92">
        <f>'Ameacas-Des'!G37</f>
        <v>0</v>
      </c>
      <c r="L39" s="236">
        <f t="shared" si="0"/>
        <v>0</v>
      </c>
      <c r="M39" s="233">
        <f>'Resposta-Ameacas'!M39</f>
        <v>0</v>
      </c>
      <c r="N39" s="235">
        <f>'Resposta-Ameacas'!N39</f>
        <v>0</v>
      </c>
      <c r="O39" s="235">
        <v>0</v>
      </c>
      <c r="P39" s="370"/>
      <c r="Q39" s="370"/>
      <c r="R39" s="371"/>
      <c r="S39" s="372">
        <v>0</v>
      </c>
      <c r="T39" s="23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</row>
    <row r="40" spans="1:72" s="96" customFormat="1" ht="12.75">
      <c r="A40" s="97">
        <f>'Ameacas-Pré-Resposta'!A38</f>
        <v>30</v>
      </c>
      <c r="B40" s="256">
        <f>'Ameacas-Des'!B38</f>
        <v>0</v>
      </c>
      <c r="C40" s="230">
        <f>'Ameacas-Des'!C38</f>
        <v>0</v>
      </c>
      <c r="D40" s="231">
        <f>'Ameacas-Des'!D38</f>
        <v>0</v>
      </c>
      <c r="E40" s="231">
        <f>'Ameacas-Des'!E38</f>
        <v>0</v>
      </c>
      <c r="F40" s="232">
        <f>'Ameacas-Des'!I38</f>
        <v>0</v>
      </c>
      <c r="G40" s="233"/>
      <c r="H40" s="234"/>
      <c r="I40" s="235">
        <v>0</v>
      </c>
      <c r="J40" s="99">
        <f>'Ameacas-Des'!F38</f>
        <v>0</v>
      </c>
      <c r="K40" s="92">
        <f>'Ameacas-Des'!G38</f>
        <v>0</v>
      </c>
      <c r="L40" s="236">
        <f t="shared" si="0"/>
        <v>0</v>
      </c>
      <c r="M40" s="233">
        <f>'Resposta-Ameacas'!M40</f>
        <v>0</v>
      </c>
      <c r="N40" s="235">
        <f>'Resposta-Ameacas'!N40</f>
        <v>0</v>
      </c>
      <c r="O40" s="235">
        <v>0</v>
      </c>
      <c r="P40" s="370"/>
      <c r="Q40" s="370"/>
      <c r="R40" s="371"/>
      <c r="S40" s="372">
        <v>0</v>
      </c>
      <c r="T40" s="23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</row>
    <row r="41" spans="1:72" s="96" customFormat="1" ht="12.75">
      <c r="A41" s="97">
        <f>'Ameacas-Pré-Resposta'!A39</f>
        <v>31</v>
      </c>
      <c r="B41" s="256">
        <f>'Ameacas-Des'!B39</f>
        <v>0</v>
      </c>
      <c r="C41" s="230">
        <f>'Ameacas-Des'!C39</f>
        <v>0</v>
      </c>
      <c r="D41" s="231">
        <f>'Ameacas-Des'!D39</f>
        <v>0</v>
      </c>
      <c r="E41" s="231">
        <f>'Ameacas-Des'!E39</f>
        <v>0</v>
      </c>
      <c r="F41" s="232">
        <f>'Ameacas-Des'!I39</f>
        <v>0</v>
      </c>
      <c r="G41" s="233"/>
      <c r="H41" s="234"/>
      <c r="I41" s="235">
        <v>0</v>
      </c>
      <c r="J41" s="99">
        <f>'Ameacas-Des'!F39</f>
        <v>0</v>
      </c>
      <c r="K41" s="92">
        <f>'Ameacas-Des'!G39</f>
        <v>0</v>
      </c>
      <c r="L41" s="236">
        <f t="shared" si="0"/>
        <v>0</v>
      </c>
      <c r="M41" s="233">
        <f>'Resposta-Ameacas'!M41</f>
        <v>0</v>
      </c>
      <c r="N41" s="235">
        <f>'Resposta-Ameacas'!N41</f>
        <v>0</v>
      </c>
      <c r="O41" s="235">
        <v>0</v>
      </c>
      <c r="P41" s="370"/>
      <c r="Q41" s="370"/>
      <c r="R41" s="371"/>
      <c r="S41" s="372">
        <v>0</v>
      </c>
      <c r="T41" s="23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</row>
    <row r="42" spans="1:72" s="96" customFormat="1" ht="12.75">
      <c r="A42" s="97">
        <f>'Ameacas-Pré-Resposta'!A40</f>
        <v>32</v>
      </c>
      <c r="B42" s="256">
        <f>'Ameacas-Des'!B40</f>
        <v>0</v>
      </c>
      <c r="C42" s="230">
        <f>'Ameacas-Des'!C40</f>
        <v>0</v>
      </c>
      <c r="D42" s="231">
        <f>'Ameacas-Des'!D40</f>
        <v>0</v>
      </c>
      <c r="E42" s="231">
        <f>'Ameacas-Des'!E40</f>
        <v>0</v>
      </c>
      <c r="F42" s="232">
        <f>'Ameacas-Des'!I40</f>
        <v>0</v>
      </c>
      <c r="G42" s="233"/>
      <c r="H42" s="234"/>
      <c r="I42" s="235">
        <v>0</v>
      </c>
      <c r="J42" s="99">
        <f>'Ameacas-Des'!F40</f>
        <v>0</v>
      </c>
      <c r="K42" s="92">
        <f>'Ameacas-Des'!G40</f>
        <v>0</v>
      </c>
      <c r="L42" s="236">
        <f t="shared" si="0"/>
        <v>0</v>
      </c>
      <c r="M42" s="233">
        <f>'Resposta-Ameacas'!M42</f>
        <v>0</v>
      </c>
      <c r="N42" s="235">
        <f>'Resposta-Ameacas'!N42</f>
        <v>0</v>
      </c>
      <c r="O42" s="235">
        <v>0</v>
      </c>
      <c r="P42" s="370"/>
      <c r="Q42" s="370"/>
      <c r="R42" s="371"/>
      <c r="S42" s="372">
        <v>0</v>
      </c>
      <c r="T42" s="23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</row>
    <row r="43" spans="1:72" s="96" customFormat="1" ht="12.75">
      <c r="A43" s="97">
        <f>'Ameacas-Pré-Resposta'!A41</f>
        <v>33</v>
      </c>
      <c r="B43" s="256">
        <f>'Ameacas-Des'!B41</f>
        <v>0</v>
      </c>
      <c r="C43" s="230">
        <f>'Ameacas-Des'!C41</f>
        <v>0</v>
      </c>
      <c r="D43" s="231">
        <f>'Ameacas-Des'!D41</f>
        <v>0</v>
      </c>
      <c r="E43" s="231">
        <f>'Ameacas-Des'!E41</f>
        <v>0</v>
      </c>
      <c r="F43" s="232">
        <f>'Ameacas-Des'!I41</f>
        <v>0</v>
      </c>
      <c r="G43" s="233"/>
      <c r="H43" s="234"/>
      <c r="I43" s="235">
        <v>0</v>
      </c>
      <c r="J43" s="99">
        <f>'Ameacas-Des'!F41</f>
        <v>0</v>
      </c>
      <c r="K43" s="92">
        <f>'Ameacas-Des'!G41</f>
        <v>0</v>
      </c>
      <c r="L43" s="236">
        <f aca="true" t="shared" si="1" ref="L43:L74">J43*K43</f>
        <v>0</v>
      </c>
      <c r="M43" s="233">
        <f>'Resposta-Ameacas'!M43</f>
        <v>0</v>
      </c>
      <c r="N43" s="235">
        <f>'Resposta-Ameacas'!N43</f>
        <v>0</v>
      </c>
      <c r="O43" s="235">
        <v>0</v>
      </c>
      <c r="P43" s="370"/>
      <c r="Q43" s="370"/>
      <c r="R43" s="371"/>
      <c r="S43" s="372">
        <v>0</v>
      </c>
      <c r="T43" s="23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</row>
    <row r="44" spans="1:72" s="96" customFormat="1" ht="12.75">
      <c r="A44" s="97">
        <f>'Ameacas-Pré-Resposta'!A42</f>
        <v>34</v>
      </c>
      <c r="B44" s="256">
        <f>'Ameacas-Des'!B42</f>
        <v>0</v>
      </c>
      <c r="C44" s="230">
        <f>'Ameacas-Des'!C42</f>
        <v>0</v>
      </c>
      <c r="D44" s="231">
        <f>'Ameacas-Des'!D42</f>
        <v>0</v>
      </c>
      <c r="E44" s="231">
        <f>'Ameacas-Des'!E42</f>
        <v>0</v>
      </c>
      <c r="F44" s="232">
        <f>'Ameacas-Des'!I42</f>
        <v>0</v>
      </c>
      <c r="G44" s="233"/>
      <c r="H44" s="234"/>
      <c r="I44" s="235">
        <v>0</v>
      </c>
      <c r="J44" s="99">
        <f>'Ameacas-Des'!F42</f>
        <v>0</v>
      </c>
      <c r="K44" s="92">
        <f>'Ameacas-Des'!G42</f>
        <v>0</v>
      </c>
      <c r="L44" s="236">
        <f t="shared" si="1"/>
        <v>0</v>
      </c>
      <c r="M44" s="233">
        <f>'Resposta-Ameacas'!M44</f>
        <v>0</v>
      </c>
      <c r="N44" s="235">
        <f>'Resposta-Ameacas'!N44</f>
        <v>0</v>
      </c>
      <c r="O44" s="235">
        <v>0</v>
      </c>
      <c r="P44" s="370"/>
      <c r="Q44" s="370"/>
      <c r="R44" s="371"/>
      <c r="S44" s="372">
        <v>0</v>
      </c>
      <c r="T44" s="23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</row>
    <row r="45" spans="1:72" s="96" customFormat="1" ht="12.75">
      <c r="A45" s="97">
        <f>'Ameacas-Pré-Resposta'!A43</f>
        <v>35</v>
      </c>
      <c r="B45" s="256">
        <f>'Ameacas-Des'!B43</f>
        <v>0</v>
      </c>
      <c r="C45" s="230">
        <f>'Ameacas-Des'!C43</f>
        <v>0</v>
      </c>
      <c r="D45" s="231">
        <f>'Ameacas-Des'!D43</f>
        <v>0</v>
      </c>
      <c r="E45" s="231">
        <f>'Ameacas-Des'!E43</f>
        <v>0</v>
      </c>
      <c r="F45" s="232">
        <f>'Ameacas-Des'!I43</f>
        <v>0</v>
      </c>
      <c r="G45" s="233"/>
      <c r="H45" s="234"/>
      <c r="I45" s="235">
        <v>0</v>
      </c>
      <c r="J45" s="99">
        <f>'Ameacas-Des'!F43</f>
        <v>0</v>
      </c>
      <c r="K45" s="92">
        <f>'Ameacas-Des'!G43</f>
        <v>0</v>
      </c>
      <c r="L45" s="236">
        <f t="shared" si="1"/>
        <v>0</v>
      </c>
      <c r="M45" s="233">
        <f>'Resposta-Ameacas'!M45</f>
        <v>0</v>
      </c>
      <c r="N45" s="235">
        <f>'Resposta-Ameacas'!N45</f>
        <v>0</v>
      </c>
      <c r="O45" s="235">
        <v>0</v>
      </c>
      <c r="P45" s="370"/>
      <c r="Q45" s="370"/>
      <c r="R45" s="371"/>
      <c r="S45" s="372">
        <v>0</v>
      </c>
      <c r="T45" s="23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</row>
    <row r="46" spans="1:72" s="96" customFormat="1" ht="12.75">
      <c r="A46" s="97">
        <f>'Ameacas-Pré-Resposta'!A44</f>
        <v>36</v>
      </c>
      <c r="B46" s="256">
        <f>'Ameacas-Des'!B44</f>
        <v>0</v>
      </c>
      <c r="C46" s="230">
        <f>'Ameacas-Des'!C44</f>
        <v>0</v>
      </c>
      <c r="D46" s="231">
        <f>'Ameacas-Des'!D44</f>
        <v>0</v>
      </c>
      <c r="E46" s="231">
        <f>'Ameacas-Des'!E44</f>
        <v>0</v>
      </c>
      <c r="F46" s="232">
        <f>'Ameacas-Des'!I44</f>
        <v>0</v>
      </c>
      <c r="G46" s="233"/>
      <c r="H46" s="234"/>
      <c r="I46" s="235">
        <v>0</v>
      </c>
      <c r="J46" s="99">
        <f>'Ameacas-Des'!F44</f>
        <v>0</v>
      </c>
      <c r="K46" s="92">
        <f>'Ameacas-Des'!G44</f>
        <v>0</v>
      </c>
      <c r="L46" s="236">
        <f t="shared" si="1"/>
        <v>0</v>
      </c>
      <c r="M46" s="233">
        <f>'Resposta-Ameacas'!M46</f>
        <v>0</v>
      </c>
      <c r="N46" s="235">
        <f>'Resposta-Ameacas'!N46</f>
        <v>0</v>
      </c>
      <c r="O46" s="235">
        <v>0</v>
      </c>
      <c r="P46" s="370"/>
      <c r="Q46" s="370"/>
      <c r="R46" s="371"/>
      <c r="S46" s="372">
        <v>0</v>
      </c>
      <c r="T46" s="23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</row>
    <row r="47" spans="1:72" s="96" customFormat="1" ht="12.75">
      <c r="A47" s="97">
        <f>'Ameacas-Pré-Resposta'!A45</f>
        <v>37</v>
      </c>
      <c r="B47" s="256">
        <f>'Ameacas-Des'!B45</f>
        <v>0</v>
      </c>
      <c r="C47" s="230">
        <f>'Ameacas-Des'!C45</f>
        <v>0</v>
      </c>
      <c r="D47" s="231">
        <f>'Ameacas-Des'!D45</f>
        <v>0</v>
      </c>
      <c r="E47" s="231">
        <f>'Ameacas-Des'!E45</f>
        <v>0</v>
      </c>
      <c r="F47" s="232">
        <f>'Ameacas-Des'!I45</f>
        <v>0</v>
      </c>
      <c r="G47" s="233"/>
      <c r="H47" s="234"/>
      <c r="I47" s="235">
        <v>0</v>
      </c>
      <c r="J47" s="99">
        <f>'Ameacas-Des'!F45</f>
        <v>0</v>
      </c>
      <c r="K47" s="92">
        <f>'Ameacas-Des'!G45</f>
        <v>0</v>
      </c>
      <c r="L47" s="236">
        <f t="shared" si="1"/>
        <v>0</v>
      </c>
      <c r="M47" s="233">
        <f>'Resposta-Ameacas'!M47</f>
        <v>0</v>
      </c>
      <c r="N47" s="235">
        <f>'Resposta-Ameacas'!N47</f>
        <v>0</v>
      </c>
      <c r="O47" s="235">
        <v>0</v>
      </c>
      <c r="P47" s="370"/>
      <c r="Q47" s="370"/>
      <c r="R47" s="371"/>
      <c r="S47" s="372">
        <v>0</v>
      </c>
      <c r="T47" s="23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</row>
    <row r="48" spans="1:72" s="96" customFormat="1" ht="12.75">
      <c r="A48" s="97">
        <f>'Ameacas-Pré-Resposta'!A46</f>
        <v>38</v>
      </c>
      <c r="B48" s="256">
        <f>'Ameacas-Des'!B46</f>
        <v>0</v>
      </c>
      <c r="C48" s="230">
        <f>'Ameacas-Des'!C46</f>
        <v>0</v>
      </c>
      <c r="D48" s="231">
        <f>'Ameacas-Des'!D46</f>
        <v>0</v>
      </c>
      <c r="E48" s="231">
        <f>'Ameacas-Des'!E46</f>
        <v>0</v>
      </c>
      <c r="F48" s="232">
        <f>'Ameacas-Des'!I46</f>
        <v>0</v>
      </c>
      <c r="G48" s="233"/>
      <c r="H48" s="234"/>
      <c r="I48" s="235">
        <v>0</v>
      </c>
      <c r="J48" s="99">
        <f>'Ameacas-Des'!F46</f>
        <v>0</v>
      </c>
      <c r="K48" s="92">
        <f>'Ameacas-Des'!G46</f>
        <v>0</v>
      </c>
      <c r="L48" s="236">
        <f t="shared" si="1"/>
        <v>0</v>
      </c>
      <c r="M48" s="233">
        <f>'Resposta-Ameacas'!M48</f>
        <v>0</v>
      </c>
      <c r="N48" s="235">
        <f>'Resposta-Ameacas'!N48</f>
        <v>0</v>
      </c>
      <c r="O48" s="235">
        <v>0</v>
      </c>
      <c r="P48" s="370"/>
      <c r="Q48" s="370"/>
      <c r="R48" s="371"/>
      <c r="S48" s="372">
        <v>0</v>
      </c>
      <c r="T48" s="23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</row>
    <row r="49" spans="1:72" s="96" customFormat="1" ht="12.75">
      <c r="A49" s="97">
        <f>'Ameacas-Pré-Resposta'!A47</f>
        <v>39</v>
      </c>
      <c r="B49" s="256">
        <f>'Ameacas-Des'!B47</f>
        <v>0</v>
      </c>
      <c r="C49" s="230">
        <f>'Ameacas-Des'!C47</f>
        <v>0</v>
      </c>
      <c r="D49" s="231">
        <f>'Ameacas-Des'!D47</f>
        <v>0</v>
      </c>
      <c r="E49" s="231">
        <f>'Ameacas-Des'!E47</f>
        <v>0</v>
      </c>
      <c r="F49" s="232">
        <f>'Ameacas-Des'!I47</f>
        <v>0</v>
      </c>
      <c r="G49" s="233"/>
      <c r="H49" s="234"/>
      <c r="I49" s="235">
        <v>0</v>
      </c>
      <c r="J49" s="99">
        <f>'Ameacas-Des'!F47</f>
        <v>0</v>
      </c>
      <c r="K49" s="92">
        <f>'Ameacas-Des'!G47</f>
        <v>0</v>
      </c>
      <c r="L49" s="236">
        <f t="shared" si="1"/>
        <v>0</v>
      </c>
      <c r="M49" s="233">
        <f>'Resposta-Ameacas'!M49</f>
        <v>0</v>
      </c>
      <c r="N49" s="235">
        <f>'Resposta-Ameacas'!N49</f>
        <v>0</v>
      </c>
      <c r="O49" s="235">
        <v>0</v>
      </c>
      <c r="P49" s="370"/>
      <c r="Q49" s="370"/>
      <c r="R49" s="371"/>
      <c r="S49" s="372">
        <v>0</v>
      </c>
      <c r="T49" s="23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</row>
    <row r="50" spans="1:72" s="96" customFormat="1" ht="12.75">
      <c r="A50" s="97">
        <f>'Ameacas-Pré-Resposta'!A48</f>
        <v>40</v>
      </c>
      <c r="B50" s="256">
        <f>'Ameacas-Des'!B48</f>
        <v>0</v>
      </c>
      <c r="C50" s="230">
        <f>'Ameacas-Des'!C48</f>
        <v>0</v>
      </c>
      <c r="D50" s="231">
        <f>'Ameacas-Des'!D48</f>
        <v>0</v>
      </c>
      <c r="E50" s="231">
        <f>'Ameacas-Des'!E48</f>
        <v>0</v>
      </c>
      <c r="F50" s="232">
        <f>'Ameacas-Des'!I48</f>
        <v>0</v>
      </c>
      <c r="G50" s="233"/>
      <c r="H50" s="234"/>
      <c r="I50" s="235">
        <v>0</v>
      </c>
      <c r="J50" s="99">
        <f>'Ameacas-Des'!F48</f>
        <v>0</v>
      </c>
      <c r="K50" s="92">
        <f>'Ameacas-Des'!G48</f>
        <v>0</v>
      </c>
      <c r="L50" s="236">
        <f t="shared" si="1"/>
        <v>0</v>
      </c>
      <c r="M50" s="233">
        <f>'Resposta-Ameacas'!M50</f>
        <v>0</v>
      </c>
      <c r="N50" s="235">
        <f>'Resposta-Ameacas'!N50</f>
        <v>0</v>
      </c>
      <c r="O50" s="235">
        <v>0</v>
      </c>
      <c r="P50" s="370"/>
      <c r="Q50" s="370"/>
      <c r="R50" s="371"/>
      <c r="S50" s="372">
        <v>0</v>
      </c>
      <c r="T50" s="23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</row>
    <row r="51" spans="1:72" s="96" customFormat="1" ht="12.75">
      <c r="A51" s="97">
        <f>'Ameacas-Pré-Resposta'!A49</f>
        <v>41</v>
      </c>
      <c r="B51" s="256">
        <f>'Ameacas-Des'!B49</f>
        <v>0</v>
      </c>
      <c r="C51" s="230">
        <f>'Ameacas-Des'!C49</f>
        <v>0</v>
      </c>
      <c r="D51" s="231">
        <f>'Ameacas-Des'!D49</f>
        <v>0</v>
      </c>
      <c r="E51" s="231">
        <f>'Ameacas-Des'!E49</f>
        <v>0</v>
      </c>
      <c r="F51" s="232">
        <f>'Ameacas-Des'!I49</f>
        <v>0</v>
      </c>
      <c r="G51" s="233"/>
      <c r="H51" s="234"/>
      <c r="I51" s="235">
        <v>0</v>
      </c>
      <c r="J51" s="99">
        <f>'Ameacas-Des'!F49</f>
        <v>0</v>
      </c>
      <c r="K51" s="92">
        <f>'Ameacas-Des'!G49</f>
        <v>0</v>
      </c>
      <c r="L51" s="236">
        <f t="shared" si="1"/>
        <v>0</v>
      </c>
      <c r="M51" s="233">
        <f>'Resposta-Ameacas'!M51</f>
        <v>0</v>
      </c>
      <c r="N51" s="235">
        <f>'Resposta-Ameacas'!N51</f>
        <v>0</v>
      </c>
      <c r="O51" s="235">
        <v>0</v>
      </c>
      <c r="P51" s="370"/>
      <c r="Q51" s="370"/>
      <c r="R51" s="371"/>
      <c r="S51" s="372">
        <v>0</v>
      </c>
      <c r="T51" s="23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</row>
    <row r="52" spans="1:72" s="96" customFormat="1" ht="12.75">
      <c r="A52" s="97">
        <f>'Ameacas-Pré-Resposta'!A50</f>
        <v>42</v>
      </c>
      <c r="B52" s="256">
        <f>'Ameacas-Des'!B50</f>
        <v>0</v>
      </c>
      <c r="C52" s="230">
        <f>'Ameacas-Des'!C50</f>
        <v>0</v>
      </c>
      <c r="D52" s="231">
        <f>'Ameacas-Des'!D50</f>
        <v>0</v>
      </c>
      <c r="E52" s="231">
        <f>'Ameacas-Des'!E50</f>
        <v>0</v>
      </c>
      <c r="F52" s="232">
        <f>'Ameacas-Des'!I50</f>
        <v>0</v>
      </c>
      <c r="G52" s="233"/>
      <c r="H52" s="234"/>
      <c r="I52" s="235">
        <v>0</v>
      </c>
      <c r="J52" s="99">
        <f>'Ameacas-Des'!F50</f>
        <v>0</v>
      </c>
      <c r="K52" s="92">
        <f>'Ameacas-Des'!G50</f>
        <v>0</v>
      </c>
      <c r="L52" s="236">
        <f t="shared" si="1"/>
        <v>0</v>
      </c>
      <c r="M52" s="233">
        <f>'Resposta-Ameacas'!M52</f>
        <v>0</v>
      </c>
      <c r="N52" s="235">
        <f>'Resposta-Ameacas'!N52</f>
        <v>0</v>
      </c>
      <c r="O52" s="235">
        <v>0</v>
      </c>
      <c r="P52" s="370"/>
      <c r="Q52" s="370"/>
      <c r="R52" s="371"/>
      <c r="S52" s="372">
        <v>0</v>
      </c>
      <c r="T52" s="23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</row>
    <row r="53" spans="1:72" s="96" customFormat="1" ht="12.75">
      <c r="A53" s="97">
        <f>'Ameacas-Pré-Resposta'!A51</f>
        <v>43</v>
      </c>
      <c r="B53" s="256">
        <f>'Ameacas-Des'!B51</f>
        <v>0</v>
      </c>
      <c r="C53" s="230">
        <f>'Ameacas-Des'!C51</f>
        <v>0</v>
      </c>
      <c r="D53" s="231">
        <f>'Ameacas-Des'!D51</f>
        <v>0</v>
      </c>
      <c r="E53" s="231">
        <f>'Ameacas-Des'!E51</f>
        <v>0</v>
      </c>
      <c r="F53" s="232">
        <f>'Ameacas-Des'!I51</f>
        <v>0</v>
      </c>
      <c r="G53" s="233"/>
      <c r="H53" s="234"/>
      <c r="I53" s="235">
        <v>0</v>
      </c>
      <c r="J53" s="99">
        <f>'Ameacas-Des'!F51</f>
        <v>0</v>
      </c>
      <c r="K53" s="92">
        <f>'Ameacas-Des'!G51</f>
        <v>0</v>
      </c>
      <c r="L53" s="236">
        <f t="shared" si="1"/>
        <v>0</v>
      </c>
      <c r="M53" s="233">
        <f>'Resposta-Ameacas'!M53</f>
        <v>0</v>
      </c>
      <c r="N53" s="235">
        <f>'Resposta-Ameacas'!N53</f>
        <v>0</v>
      </c>
      <c r="O53" s="235">
        <v>0</v>
      </c>
      <c r="P53" s="370"/>
      <c r="Q53" s="370"/>
      <c r="R53" s="371"/>
      <c r="S53" s="372">
        <v>0</v>
      </c>
      <c r="T53" s="23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</row>
    <row r="54" spans="1:72" s="96" customFormat="1" ht="12.75">
      <c r="A54" s="97">
        <f>'Ameacas-Pré-Resposta'!A52</f>
        <v>44</v>
      </c>
      <c r="B54" s="256">
        <f>'Ameacas-Des'!B52</f>
        <v>0</v>
      </c>
      <c r="C54" s="230">
        <f>'Ameacas-Des'!C52</f>
        <v>0</v>
      </c>
      <c r="D54" s="231">
        <f>'Ameacas-Des'!D52</f>
        <v>0</v>
      </c>
      <c r="E54" s="231">
        <f>'Ameacas-Des'!E52</f>
        <v>0</v>
      </c>
      <c r="F54" s="232">
        <f>'Ameacas-Des'!I52</f>
        <v>0</v>
      </c>
      <c r="G54" s="233"/>
      <c r="H54" s="234"/>
      <c r="I54" s="235">
        <v>0</v>
      </c>
      <c r="J54" s="99">
        <f>'Ameacas-Des'!F52</f>
        <v>0</v>
      </c>
      <c r="K54" s="92">
        <f>'Ameacas-Des'!G52</f>
        <v>0</v>
      </c>
      <c r="L54" s="236">
        <f t="shared" si="1"/>
        <v>0</v>
      </c>
      <c r="M54" s="233">
        <f>'Resposta-Ameacas'!M54</f>
        <v>0</v>
      </c>
      <c r="N54" s="235">
        <f>'Resposta-Ameacas'!N54</f>
        <v>0</v>
      </c>
      <c r="O54" s="235">
        <v>0</v>
      </c>
      <c r="P54" s="370"/>
      <c r="Q54" s="370"/>
      <c r="R54" s="371"/>
      <c r="S54" s="372">
        <v>0</v>
      </c>
      <c r="T54" s="23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</row>
    <row r="55" spans="1:72" s="96" customFormat="1" ht="12.75">
      <c r="A55" s="97">
        <f>'Ameacas-Pré-Resposta'!A53</f>
        <v>45</v>
      </c>
      <c r="B55" s="256">
        <f>'Ameacas-Des'!B53</f>
        <v>0</v>
      </c>
      <c r="C55" s="230">
        <f>'Ameacas-Des'!C53</f>
        <v>0</v>
      </c>
      <c r="D55" s="231">
        <f>'Ameacas-Des'!D53</f>
        <v>0</v>
      </c>
      <c r="E55" s="231">
        <f>'Ameacas-Des'!E53</f>
        <v>0</v>
      </c>
      <c r="F55" s="232">
        <f>'Ameacas-Des'!I53</f>
        <v>0</v>
      </c>
      <c r="G55" s="233"/>
      <c r="H55" s="234"/>
      <c r="I55" s="235">
        <v>0</v>
      </c>
      <c r="J55" s="99">
        <f>'Ameacas-Des'!F53</f>
        <v>0</v>
      </c>
      <c r="K55" s="92">
        <f>'Ameacas-Des'!G53</f>
        <v>0</v>
      </c>
      <c r="L55" s="236">
        <f t="shared" si="1"/>
        <v>0</v>
      </c>
      <c r="M55" s="233">
        <f>'Resposta-Ameacas'!M55</f>
        <v>0</v>
      </c>
      <c r="N55" s="235">
        <f>'Resposta-Ameacas'!N55</f>
        <v>0</v>
      </c>
      <c r="O55" s="235">
        <v>0</v>
      </c>
      <c r="P55" s="370"/>
      <c r="Q55" s="370"/>
      <c r="R55" s="371"/>
      <c r="S55" s="372">
        <v>0</v>
      </c>
      <c r="T55" s="23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</row>
    <row r="56" spans="1:72" s="96" customFormat="1" ht="12.75">
      <c r="A56" s="97">
        <f>'Ameacas-Pré-Resposta'!A54</f>
        <v>46</v>
      </c>
      <c r="B56" s="256">
        <f>'Ameacas-Des'!B54</f>
        <v>0</v>
      </c>
      <c r="C56" s="230">
        <f>'Ameacas-Des'!C54</f>
        <v>0</v>
      </c>
      <c r="D56" s="231">
        <f>'Ameacas-Des'!D54</f>
        <v>0</v>
      </c>
      <c r="E56" s="231">
        <f>'Ameacas-Des'!E54</f>
        <v>0</v>
      </c>
      <c r="F56" s="232">
        <f>'Ameacas-Des'!I54</f>
        <v>0</v>
      </c>
      <c r="G56" s="233"/>
      <c r="H56" s="234"/>
      <c r="I56" s="235">
        <v>0</v>
      </c>
      <c r="J56" s="99">
        <f>'Ameacas-Des'!F54</f>
        <v>0</v>
      </c>
      <c r="K56" s="92">
        <f>'Ameacas-Des'!G54</f>
        <v>0</v>
      </c>
      <c r="L56" s="236">
        <f t="shared" si="1"/>
        <v>0</v>
      </c>
      <c r="M56" s="233">
        <f>'Resposta-Ameacas'!M56</f>
        <v>0</v>
      </c>
      <c r="N56" s="235">
        <f>'Resposta-Ameacas'!N56</f>
        <v>0</v>
      </c>
      <c r="O56" s="235">
        <v>0</v>
      </c>
      <c r="P56" s="370"/>
      <c r="Q56" s="370"/>
      <c r="R56" s="371"/>
      <c r="S56" s="372">
        <v>0</v>
      </c>
      <c r="T56" s="23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</row>
    <row r="57" spans="1:72" s="96" customFormat="1" ht="12.75">
      <c r="A57" s="97">
        <f>'Ameacas-Pré-Resposta'!A55</f>
        <v>47</v>
      </c>
      <c r="B57" s="256">
        <f>'Ameacas-Des'!B55</f>
        <v>0</v>
      </c>
      <c r="C57" s="230">
        <f>'Ameacas-Des'!C55</f>
        <v>0</v>
      </c>
      <c r="D57" s="231">
        <f>'Ameacas-Des'!D55</f>
        <v>0</v>
      </c>
      <c r="E57" s="231">
        <f>'Ameacas-Des'!E55</f>
        <v>0</v>
      </c>
      <c r="F57" s="232">
        <f>'Ameacas-Des'!I55</f>
        <v>0</v>
      </c>
      <c r="G57" s="233"/>
      <c r="H57" s="234"/>
      <c r="I57" s="235">
        <v>0</v>
      </c>
      <c r="J57" s="99">
        <f>'Ameacas-Des'!F55</f>
        <v>0</v>
      </c>
      <c r="K57" s="92">
        <f>'Ameacas-Des'!G55</f>
        <v>0</v>
      </c>
      <c r="L57" s="236">
        <f t="shared" si="1"/>
        <v>0</v>
      </c>
      <c r="M57" s="233">
        <f>'Resposta-Ameacas'!M57</f>
        <v>0</v>
      </c>
      <c r="N57" s="235">
        <f>'Resposta-Ameacas'!N57</f>
        <v>0</v>
      </c>
      <c r="O57" s="235">
        <v>0</v>
      </c>
      <c r="P57" s="370"/>
      <c r="Q57" s="370"/>
      <c r="R57" s="371"/>
      <c r="S57" s="372">
        <v>0</v>
      </c>
      <c r="T57" s="23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</row>
    <row r="58" spans="1:72" s="96" customFormat="1" ht="12.75">
      <c r="A58" s="97">
        <f>'Ameacas-Pré-Resposta'!A56</f>
        <v>48</v>
      </c>
      <c r="B58" s="256">
        <f>'Ameacas-Des'!B56</f>
        <v>0</v>
      </c>
      <c r="C58" s="230">
        <f>'Ameacas-Des'!C56</f>
        <v>0</v>
      </c>
      <c r="D58" s="231">
        <f>'Ameacas-Des'!D56</f>
        <v>0</v>
      </c>
      <c r="E58" s="231">
        <f>'Ameacas-Des'!E56</f>
        <v>0</v>
      </c>
      <c r="F58" s="232">
        <f>'Ameacas-Des'!I56</f>
        <v>0</v>
      </c>
      <c r="G58" s="233"/>
      <c r="H58" s="234"/>
      <c r="I58" s="235">
        <v>0</v>
      </c>
      <c r="J58" s="99">
        <f>'Ameacas-Des'!F56</f>
        <v>0</v>
      </c>
      <c r="K58" s="92">
        <f>'Ameacas-Des'!G56</f>
        <v>0</v>
      </c>
      <c r="L58" s="236">
        <f t="shared" si="1"/>
        <v>0</v>
      </c>
      <c r="M58" s="233">
        <f>'Resposta-Ameacas'!M58</f>
        <v>0</v>
      </c>
      <c r="N58" s="235">
        <f>'Resposta-Ameacas'!N58</f>
        <v>0</v>
      </c>
      <c r="O58" s="235">
        <v>0</v>
      </c>
      <c r="P58" s="370"/>
      <c r="Q58" s="370"/>
      <c r="R58" s="371"/>
      <c r="S58" s="372">
        <v>0</v>
      </c>
      <c r="T58" s="23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</row>
    <row r="59" spans="1:72" s="96" customFormat="1" ht="12.75">
      <c r="A59" s="97">
        <f>'Ameacas-Pré-Resposta'!A57</f>
        <v>49</v>
      </c>
      <c r="B59" s="256">
        <f>'Ameacas-Des'!B57</f>
        <v>0</v>
      </c>
      <c r="C59" s="230">
        <f>'Ameacas-Des'!C57</f>
        <v>0</v>
      </c>
      <c r="D59" s="231">
        <f>'Ameacas-Des'!D57</f>
        <v>0</v>
      </c>
      <c r="E59" s="231">
        <f>'Ameacas-Des'!E57</f>
        <v>0</v>
      </c>
      <c r="F59" s="232">
        <f>'Ameacas-Des'!I57</f>
        <v>0</v>
      </c>
      <c r="G59" s="233"/>
      <c r="H59" s="234"/>
      <c r="I59" s="235">
        <v>0</v>
      </c>
      <c r="J59" s="99">
        <f>'Ameacas-Des'!F57</f>
        <v>0</v>
      </c>
      <c r="K59" s="92">
        <f>'Ameacas-Des'!G57</f>
        <v>0</v>
      </c>
      <c r="L59" s="236">
        <f t="shared" si="1"/>
        <v>0</v>
      </c>
      <c r="M59" s="233">
        <f>'Resposta-Ameacas'!M59</f>
        <v>0</v>
      </c>
      <c r="N59" s="235">
        <f>'Resposta-Ameacas'!N59</f>
        <v>0</v>
      </c>
      <c r="O59" s="235">
        <v>0</v>
      </c>
      <c r="P59" s="370"/>
      <c r="Q59" s="370"/>
      <c r="R59" s="371"/>
      <c r="S59" s="372">
        <v>0</v>
      </c>
      <c r="T59" s="23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</row>
    <row r="60" spans="1:72" s="96" customFormat="1" ht="12.75">
      <c r="A60" s="97">
        <f>'Ameacas-Pré-Resposta'!A58</f>
        <v>50</v>
      </c>
      <c r="B60" s="256">
        <f>'Ameacas-Des'!B58</f>
        <v>0</v>
      </c>
      <c r="C60" s="230">
        <f>'Ameacas-Des'!C58</f>
        <v>0</v>
      </c>
      <c r="D60" s="231">
        <f>'Ameacas-Des'!D58</f>
        <v>0</v>
      </c>
      <c r="E60" s="231">
        <f>'Ameacas-Des'!E58</f>
        <v>0</v>
      </c>
      <c r="F60" s="232">
        <f>'Ameacas-Des'!I58</f>
        <v>0</v>
      </c>
      <c r="G60" s="233"/>
      <c r="H60" s="234"/>
      <c r="I60" s="235">
        <v>0</v>
      </c>
      <c r="J60" s="99">
        <f>'Ameacas-Des'!F58</f>
        <v>0</v>
      </c>
      <c r="K60" s="92">
        <f>'Ameacas-Des'!G58</f>
        <v>0</v>
      </c>
      <c r="L60" s="236">
        <f t="shared" si="1"/>
        <v>0</v>
      </c>
      <c r="M60" s="233">
        <f>'Resposta-Ameacas'!M60</f>
        <v>0</v>
      </c>
      <c r="N60" s="235">
        <f>'Resposta-Ameacas'!N60</f>
        <v>0</v>
      </c>
      <c r="O60" s="235">
        <v>0</v>
      </c>
      <c r="P60" s="370"/>
      <c r="Q60" s="370"/>
      <c r="R60" s="371"/>
      <c r="S60" s="372">
        <v>0</v>
      </c>
      <c r="T60" s="23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</row>
    <row r="61" spans="1:72" s="96" customFormat="1" ht="12.75">
      <c r="A61" s="97">
        <f>'Ameacas-Pré-Resposta'!A59</f>
        <v>51</v>
      </c>
      <c r="B61" s="256">
        <f>'Ameacas-Des'!B59</f>
        <v>0</v>
      </c>
      <c r="C61" s="230">
        <f>'Ameacas-Des'!C59</f>
        <v>0</v>
      </c>
      <c r="D61" s="231">
        <f>'Ameacas-Des'!D59</f>
        <v>0</v>
      </c>
      <c r="E61" s="231">
        <f>'Ameacas-Des'!E59</f>
        <v>0</v>
      </c>
      <c r="F61" s="232">
        <f>'Ameacas-Des'!I59</f>
        <v>0</v>
      </c>
      <c r="G61" s="233"/>
      <c r="H61" s="234"/>
      <c r="I61" s="235">
        <v>0</v>
      </c>
      <c r="J61" s="99">
        <f>'Ameacas-Des'!F59</f>
        <v>0</v>
      </c>
      <c r="K61" s="92">
        <f>'Ameacas-Des'!G59</f>
        <v>0</v>
      </c>
      <c r="L61" s="236">
        <f t="shared" si="1"/>
        <v>0</v>
      </c>
      <c r="M61" s="233">
        <f>'Resposta-Ameacas'!M61</f>
        <v>0</v>
      </c>
      <c r="N61" s="235">
        <f>'Resposta-Ameacas'!N61</f>
        <v>0</v>
      </c>
      <c r="O61" s="235">
        <v>0</v>
      </c>
      <c r="P61" s="370"/>
      <c r="Q61" s="370"/>
      <c r="R61" s="371"/>
      <c r="S61" s="372">
        <v>0</v>
      </c>
      <c r="T61" s="23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</row>
    <row r="62" spans="1:72" s="96" customFormat="1" ht="12.75">
      <c r="A62" s="97">
        <f>'Ameacas-Pré-Resposta'!A60</f>
        <v>52</v>
      </c>
      <c r="B62" s="256">
        <f>'Ameacas-Des'!B60</f>
        <v>0</v>
      </c>
      <c r="C62" s="230">
        <f>'Ameacas-Des'!C60</f>
        <v>0</v>
      </c>
      <c r="D62" s="231">
        <f>'Ameacas-Des'!D60</f>
        <v>0</v>
      </c>
      <c r="E62" s="231">
        <f>'Ameacas-Des'!E60</f>
        <v>0</v>
      </c>
      <c r="F62" s="232">
        <f>'Ameacas-Des'!I60</f>
        <v>0</v>
      </c>
      <c r="G62" s="233"/>
      <c r="H62" s="234"/>
      <c r="I62" s="235">
        <v>0</v>
      </c>
      <c r="J62" s="99">
        <f>'Ameacas-Des'!F60</f>
        <v>0</v>
      </c>
      <c r="K62" s="92">
        <f>'Ameacas-Des'!G60</f>
        <v>0</v>
      </c>
      <c r="L62" s="236">
        <f t="shared" si="1"/>
        <v>0</v>
      </c>
      <c r="M62" s="233">
        <f>'Resposta-Ameacas'!M62</f>
        <v>0</v>
      </c>
      <c r="N62" s="235">
        <f>'Resposta-Ameacas'!N62</f>
        <v>0</v>
      </c>
      <c r="O62" s="235">
        <v>0</v>
      </c>
      <c r="P62" s="370"/>
      <c r="Q62" s="370"/>
      <c r="R62" s="371"/>
      <c r="S62" s="372">
        <v>0</v>
      </c>
      <c r="T62" s="23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</row>
    <row r="63" spans="1:72" s="96" customFormat="1" ht="12.75">
      <c r="A63" s="97">
        <f>'Ameacas-Pré-Resposta'!A61</f>
        <v>53</v>
      </c>
      <c r="B63" s="256">
        <f>'Ameacas-Des'!B61</f>
        <v>0</v>
      </c>
      <c r="C63" s="230">
        <f>'Ameacas-Des'!C61</f>
        <v>0</v>
      </c>
      <c r="D63" s="231">
        <f>'Ameacas-Des'!D61</f>
        <v>0</v>
      </c>
      <c r="E63" s="231">
        <f>'Ameacas-Des'!E61</f>
        <v>0</v>
      </c>
      <c r="F63" s="232">
        <f>'Ameacas-Des'!I61</f>
        <v>0</v>
      </c>
      <c r="G63" s="233"/>
      <c r="H63" s="234"/>
      <c r="I63" s="235">
        <v>0</v>
      </c>
      <c r="J63" s="99">
        <f>'Ameacas-Des'!F61</f>
        <v>0</v>
      </c>
      <c r="K63" s="92">
        <f>'Ameacas-Des'!G61</f>
        <v>0</v>
      </c>
      <c r="L63" s="236">
        <f t="shared" si="1"/>
        <v>0</v>
      </c>
      <c r="M63" s="233">
        <f>'Resposta-Ameacas'!M63</f>
        <v>0</v>
      </c>
      <c r="N63" s="235">
        <f>'Resposta-Ameacas'!N63</f>
        <v>0</v>
      </c>
      <c r="O63" s="235">
        <v>0</v>
      </c>
      <c r="P63" s="370"/>
      <c r="Q63" s="370"/>
      <c r="R63" s="371"/>
      <c r="S63" s="372">
        <v>0</v>
      </c>
      <c r="T63" s="23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</row>
    <row r="64" spans="1:72" s="96" customFormat="1" ht="12.75">
      <c r="A64" s="97">
        <f>'Ameacas-Pré-Resposta'!A62</f>
        <v>54</v>
      </c>
      <c r="B64" s="256">
        <f>'Ameacas-Des'!B62</f>
        <v>0</v>
      </c>
      <c r="C64" s="237">
        <f>'Ameacas-Des'!C62</f>
        <v>0</v>
      </c>
      <c r="D64" s="231">
        <f>'Ameacas-Des'!D62</f>
        <v>0</v>
      </c>
      <c r="E64" s="231">
        <f>'Ameacas-Des'!E62</f>
        <v>0</v>
      </c>
      <c r="F64" s="232">
        <f>'Ameacas-Des'!I62</f>
        <v>0</v>
      </c>
      <c r="G64" s="233"/>
      <c r="H64" s="234"/>
      <c r="I64" s="235">
        <v>0</v>
      </c>
      <c r="J64" s="99">
        <f>'Ameacas-Des'!F62</f>
        <v>0</v>
      </c>
      <c r="K64" s="92">
        <f>'Ameacas-Des'!G62</f>
        <v>0</v>
      </c>
      <c r="L64" s="236">
        <f t="shared" si="1"/>
        <v>0</v>
      </c>
      <c r="M64" s="233">
        <f>'Resposta-Ameacas'!M64</f>
        <v>0</v>
      </c>
      <c r="N64" s="235">
        <f>'Resposta-Ameacas'!N64</f>
        <v>0</v>
      </c>
      <c r="O64" s="235">
        <v>0</v>
      </c>
      <c r="P64" s="370"/>
      <c r="Q64" s="370"/>
      <c r="R64" s="371"/>
      <c r="S64" s="372">
        <v>0</v>
      </c>
      <c r="T64" s="23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</row>
    <row r="65" spans="1:72" s="96" customFormat="1" ht="12.75">
      <c r="A65" s="97">
        <f>'Ameacas-Pré-Resposta'!A63</f>
        <v>55</v>
      </c>
      <c r="B65" s="256">
        <f>'Ameacas-Des'!B63</f>
        <v>0</v>
      </c>
      <c r="C65" s="237">
        <f>'Ameacas-Des'!C63</f>
        <v>0</v>
      </c>
      <c r="D65" s="231">
        <f>'Ameacas-Des'!D63</f>
        <v>0</v>
      </c>
      <c r="E65" s="231">
        <f>'Ameacas-Des'!E63</f>
        <v>0</v>
      </c>
      <c r="F65" s="232">
        <f>'Ameacas-Des'!I63</f>
        <v>0</v>
      </c>
      <c r="G65" s="233"/>
      <c r="H65" s="234"/>
      <c r="I65" s="235">
        <v>0</v>
      </c>
      <c r="J65" s="99">
        <f>'Ameacas-Des'!F63</f>
        <v>0</v>
      </c>
      <c r="K65" s="92">
        <f>'Ameacas-Des'!G63</f>
        <v>0</v>
      </c>
      <c r="L65" s="236">
        <f t="shared" si="1"/>
        <v>0</v>
      </c>
      <c r="M65" s="233">
        <f>'Resposta-Ameacas'!M65</f>
        <v>0</v>
      </c>
      <c r="N65" s="235">
        <f>'Resposta-Ameacas'!N65</f>
        <v>0</v>
      </c>
      <c r="O65" s="235">
        <v>0</v>
      </c>
      <c r="P65" s="370"/>
      <c r="Q65" s="370"/>
      <c r="R65" s="371"/>
      <c r="S65" s="372">
        <v>0</v>
      </c>
      <c r="T65" s="23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</row>
    <row r="66" spans="1:72" s="96" customFormat="1" ht="12.75">
      <c r="A66" s="97">
        <f>'Ameacas-Pré-Resposta'!A64</f>
        <v>56</v>
      </c>
      <c r="B66" s="256">
        <f>'Ameacas-Des'!B64</f>
        <v>0</v>
      </c>
      <c r="C66" s="230">
        <f>'Ameacas-Des'!C64</f>
        <v>0</v>
      </c>
      <c r="D66" s="231">
        <f>'Ameacas-Des'!D64</f>
        <v>0</v>
      </c>
      <c r="E66" s="231">
        <f>'Ameacas-Des'!E64</f>
        <v>0</v>
      </c>
      <c r="F66" s="232">
        <f>'Ameacas-Des'!I64</f>
        <v>0</v>
      </c>
      <c r="G66" s="233"/>
      <c r="H66" s="234"/>
      <c r="I66" s="235">
        <v>0</v>
      </c>
      <c r="J66" s="99">
        <f>'Ameacas-Des'!F64</f>
        <v>0</v>
      </c>
      <c r="K66" s="92">
        <f>'Ameacas-Des'!G64</f>
        <v>0</v>
      </c>
      <c r="L66" s="236">
        <f t="shared" si="1"/>
        <v>0</v>
      </c>
      <c r="M66" s="233">
        <f>'Resposta-Ameacas'!M66</f>
        <v>0</v>
      </c>
      <c r="N66" s="235">
        <f>'Resposta-Ameacas'!N66</f>
        <v>0</v>
      </c>
      <c r="O66" s="235">
        <v>0</v>
      </c>
      <c r="P66" s="370"/>
      <c r="Q66" s="370"/>
      <c r="R66" s="371"/>
      <c r="S66" s="372">
        <v>0</v>
      </c>
      <c r="T66" s="23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</row>
    <row r="67" spans="1:72" s="96" customFormat="1" ht="12.75">
      <c r="A67" s="97">
        <f>'Ameacas-Pré-Resposta'!A65</f>
        <v>57</v>
      </c>
      <c r="B67" s="256">
        <f>'Ameacas-Des'!B65</f>
        <v>0</v>
      </c>
      <c r="C67" s="230">
        <f>'Ameacas-Des'!C65</f>
        <v>0</v>
      </c>
      <c r="D67" s="231">
        <f>'Ameacas-Des'!D65</f>
        <v>0</v>
      </c>
      <c r="E67" s="231">
        <f>'Ameacas-Des'!E65</f>
        <v>0</v>
      </c>
      <c r="F67" s="232">
        <f>'Ameacas-Des'!I65</f>
        <v>0</v>
      </c>
      <c r="G67" s="233"/>
      <c r="H67" s="234"/>
      <c r="I67" s="235">
        <v>0</v>
      </c>
      <c r="J67" s="99">
        <f>'Ameacas-Des'!F65</f>
        <v>0</v>
      </c>
      <c r="K67" s="92">
        <f>'Ameacas-Des'!G65</f>
        <v>0</v>
      </c>
      <c r="L67" s="236">
        <f t="shared" si="1"/>
        <v>0</v>
      </c>
      <c r="M67" s="233">
        <f>'Resposta-Ameacas'!M67</f>
        <v>0</v>
      </c>
      <c r="N67" s="235">
        <f>'Resposta-Ameacas'!N67</f>
        <v>0</v>
      </c>
      <c r="O67" s="235">
        <v>0</v>
      </c>
      <c r="P67" s="370"/>
      <c r="Q67" s="370"/>
      <c r="R67" s="371"/>
      <c r="S67" s="372">
        <v>0</v>
      </c>
      <c r="T67" s="23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</row>
    <row r="68" spans="1:72" s="96" customFormat="1" ht="12.75">
      <c r="A68" s="97">
        <f>'Ameacas-Pré-Resposta'!A66</f>
        <v>58</v>
      </c>
      <c r="B68" s="256">
        <f>'Ameacas-Des'!B66</f>
        <v>0</v>
      </c>
      <c r="C68" s="230">
        <f>'Ameacas-Des'!C66</f>
        <v>0</v>
      </c>
      <c r="D68" s="231">
        <f>'Ameacas-Des'!D66</f>
        <v>0</v>
      </c>
      <c r="E68" s="231">
        <f>'Ameacas-Des'!E66</f>
        <v>0</v>
      </c>
      <c r="F68" s="232">
        <f>'Ameacas-Des'!I66</f>
        <v>0</v>
      </c>
      <c r="G68" s="233"/>
      <c r="H68" s="234"/>
      <c r="I68" s="235">
        <v>0</v>
      </c>
      <c r="J68" s="99">
        <f>'Ameacas-Des'!F66</f>
        <v>0</v>
      </c>
      <c r="K68" s="92">
        <f>'Ameacas-Des'!G66</f>
        <v>0</v>
      </c>
      <c r="L68" s="236">
        <f t="shared" si="1"/>
        <v>0</v>
      </c>
      <c r="M68" s="233">
        <f>'Resposta-Ameacas'!M68</f>
        <v>0</v>
      </c>
      <c r="N68" s="235">
        <f>'Resposta-Ameacas'!N68</f>
        <v>0</v>
      </c>
      <c r="O68" s="235">
        <v>0</v>
      </c>
      <c r="P68" s="370"/>
      <c r="Q68" s="370"/>
      <c r="R68" s="371"/>
      <c r="S68" s="372">
        <v>0</v>
      </c>
      <c r="T68" s="23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</row>
    <row r="69" spans="1:72" s="96" customFormat="1" ht="12.75">
      <c r="A69" s="97">
        <f>'Ameacas-Pré-Resposta'!A67</f>
        <v>59</v>
      </c>
      <c r="B69" s="256">
        <f>'Ameacas-Des'!B67</f>
        <v>0</v>
      </c>
      <c r="C69" s="230">
        <f>'Ameacas-Des'!C67</f>
        <v>0</v>
      </c>
      <c r="D69" s="231">
        <f>'Ameacas-Des'!D67</f>
        <v>0</v>
      </c>
      <c r="E69" s="231">
        <f>'Ameacas-Des'!E67</f>
        <v>0</v>
      </c>
      <c r="F69" s="232">
        <f>'Ameacas-Des'!I67</f>
        <v>0</v>
      </c>
      <c r="G69" s="233"/>
      <c r="H69" s="234"/>
      <c r="I69" s="235">
        <v>0</v>
      </c>
      <c r="J69" s="99">
        <f>'Ameacas-Des'!F67</f>
        <v>0</v>
      </c>
      <c r="K69" s="92">
        <f>'Ameacas-Des'!G67</f>
        <v>0</v>
      </c>
      <c r="L69" s="236">
        <f t="shared" si="1"/>
        <v>0</v>
      </c>
      <c r="M69" s="233">
        <f>'Resposta-Ameacas'!M69</f>
        <v>0</v>
      </c>
      <c r="N69" s="235">
        <f>'Resposta-Ameacas'!N69</f>
        <v>0</v>
      </c>
      <c r="O69" s="235">
        <v>0</v>
      </c>
      <c r="P69" s="370"/>
      <c r="Q69" s="370"/>
      <c r="R69" s="371"/>
      <c r="S69" s="372">
        <v>0</v>
      </c>
      <c r="T69" s="23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</row>
    <row r="70" spans="1:72" s="96" customFormat="1" ht="12.75">
      <c r="A70" s="97">
        <f>'Ameacas-Pré-Resposta'!A68</f>
        <v>60</v>
      </c>
      <c r="B70" s="256">
        <f>'Ameacas-Des'!B68</f>
        <v>0</v>
      </c>
      <c r="C70" s="230">
        <f>'Ameacas-Des'!C68</f>
        <v>0</v>
      </c>
      <c r="D70" s="231">
        <f>'Ameacas-Des'!D68</f>
        <v>0</v>
      </c>
      <c r="E70" s="231">
        <f>'Ameacas-Des'!E68</f>
        <v>0</v>
      </c>
      <c r="F70" s="232">
        <f>'Ameacas-Des'!I68</f>
        <v>0</v>
      </c>
      <c r="G70" s="233"/>
      <c r="H70" s="234"/>
      <c r="I70" s="235">
        <v>0</v>
      </c>
      <c r="J70" s="99">
        <f>'Ameacas-Des'!F68</f>
        <v>0</v>
      </c>
      <c r="K70" s="92">
        <f>'Ameacas-Des'!G68</f>
        <v>0</v>
      </c>
      <c r="L70" s="236">
        <f t="shared" si="1"/>
        <v>0</v>
      </c>
      <c r="M70" s="233">
        <f>'Resposta-Ameacas'!M70</f>
        <v>0</v>
      </c>
      <c r="N70" s="235">
        <f>'Resposta-Ameacas'!N70</f>
        <v>0</v>
      </c>
      <c r="O70" s="235">
        <v>0</v>
      </c>
      <c r="P70" s="370"/>
      <c r="Q70" s="370"/>
      <c r="R70" s="371"/>
      <c r="S70" s="372">
        <v>0</v>
      </c>
      <c r="T70" s="23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</row>
    <row r="71" spans="1:72" s="96" customFormat="1" ht="12.75">
      <c r="A71" s="97">
        <f>'Ameacas-Pré-Resposta'!A69</f>
        <v>61</v>
      </c>
      <c r="B71" s="256">
        <f>'Ameacas-Des'!B69</f>
        <v>0</v>
      </c>
      <c r="C71" s="230">
        <f>'Ameacas-Des'!C69</f>
        <v>0</v>
      </c>
      <c r="D71" s="231">
        <f>'Ameacas-Des'!D69</f>
        <v>0</v>
      </c>
      <c r="E71" s="231">
        <f>'Ameacas-Des'!E69</f>
        <v>0</v>
      </c>
      <c r="F71" s="232">
        <f>'Ameacas-Des'!I69</f>
        <v>0</v>
      </c>
      <c r="G71" s="233"/>
      <c r="H71" s="234"/>
      <c r="I71" s="235">
        <v>0</v>
      </c>
      <c r="J71" s="99">
        <f>'Ameacas-Des'!F69</f>
        <v>0</v>
      </c>
      <c r="K71" s="92">
        <f>'Ameacas-Des'!G69</f>
        <v>0</v>
      </c>
      <c r="L71" s="236">
        <f t="shared" si="1"/>
        <v>0</v>
      </c>
      <c r="M71" s="233">
        <f>'Resposta-Ameacas'!M71</f>
        <v>0</v>
      </c>
      <c r="N71" s="235">
        <f>'Resposta-Ameacas'!N71</f>
        <v>0</v>
      </c>
      <c r="O71" s="235">
        <v>0</v>
      </c>
      <c r="P71" s="370"/>
      <c r="Q71" s="370"/>
      <c r="R71" s="371"/>
      <c r="S71" s="372">
        <v>0</v>
      </c>
      <c r="T71" s="23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</row>
    <row r="72" spans="1:72" s="96" customFormat="1" ht="12.75">
      <c r="A72" s="97">
        <f>'Ameacas-Pré-Resposta'!A70</f>
        <v>62</v>
      </c>
      <c r="B72" s="256">
        <f>'Ameacas-Des'!B70</f>
        <v>0</v>
      </c>
      <c r="C72" s="230">
        <f>'Ameacas-Des'!C70</f>
        <v>0</v>
      </c>
      <c r="D72" s="231">
        <f>'Ameacas-Des'!D70</f>
        <v>0</v>
      </c>
      <c r="E72" s="231">
        <f>'Ameacas-Des'!E70</f>
        <v>0</v>
      </c>
      <c r="F72" s="232">
        <f>'Ameacas-Des'!I70</f>
        <v>0</v>
      </c>
      <c r="G72" s="233"/>
      <c r="H72" s="234"/>
      <c r="I72" s="235">
        <v>0</v>
      </c>
      <c r="J72" s="99">
        <f>'Ameacas-Des'!F70</f>
        <v>0</v>
      </c>
      <c r="K72" s="92">
        <f>'Ameacas-Des'!G70</f>
        <v>0</v>
      </c>
      <c r="L72" s="236">
        <f t="shared" si="1"/>
        <v>0</v>
      </c>
      <c r="M72" s="233">
        <f>'Resposta-Ameacas'!M72</f>
        <v>0</v>
      </c>
      <c r="N72" s="235">
        <f>'Resposta-Ameacas'!N72</f>
        <v>0</v>
      </c>
      <c r="O72" s="235">
        <v>0</v>
      </c>
      <c r="P72" s="370"/>
      <c r="Q72" s="370"/>
      <c r="R72" s="371"/>
      <c r="S72" s="372">
        <v>0</v>
      </c>
      <c r="T72" s="23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</row>
    <row r="73" spans="1:72" s="96" customFormat="1" ht="12.75">
      <c r="A73" s="97">
        <f>'Ameacas-Pré-Resposta'!A71</f>
        <v>63</v>
      </c>
      <c r="B73" s="256">
        <f>'Ameacas-Des'!B71</f>
        <v>0</v>
      </c>
      <c r="C73" s="230">
        <f>'Ameacas-Des'!C71</f>
        <v>0</v>
      </c>
      <c r="D73" s="231">
        <f>'Ameacas-Des'!D71</f>
        <v>0</v>
      </c>
      <c r="E73" s="231">
        <f>'Ameacas-Des'!E71</f>
        <v>0</v>
      </c>
      <c r="F73" s="232">
        <f>'Ameacas-Des'!I71</f>
        <v>0</v>
      </c>
      <c r="G73" s="233"/>
      <c r="H73" s="234"/>
      <c r="I73" s="235">
        <v>0</v>
      </c>
      <c r="J73" s="99">
        <f>'Ameacas-Des'!F71</f>
        <v>0</v>
      </c>
      <c r="K73" s="92">
        <f>'Ameacas-Des'!G71</f>
        <v>0</v>
      </c>
      <c r="L73" s="236">
        <f t="shared" si="1"/>
        <v>0</v>
      </c>
      <c r="M73" s="233">
        <f>'Resposta-Ameacas'!M73</f>
        <v>0</v>
      </c>
      <c r="N73" s="235">
        <f>'Resposta-Ameacas'!N73</f>
        <v>0</v>
      </c>
      <c r="O73" s="235">
        <v>0</v>
      </c>
      <c r="P73" s="370"/>
      <c r="Q73" s="370"/>
      <c r="R73" s="371"/>
      <c r="S73" s="372">
        <v>0</v>
      </c>
      <c r="T73" s="23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</row>
    <row r="74" spans="1:72" s="96" customFormat="1" ht="12.75">
      <c r="A74" s="97">
        <f>'Ameacas-Pré-Resposta'!A72</f>
        <v>64</v>
      </c>
      <c r="B74" s="256">
        <f>'Ameacas-Des'!B72</f>
        <v>0</v>
      </c>
      <c r="C74" s="230">
        <f>'Ameacas-Des'!C72</f>
        <v>0</v>
      </c>
      <c r="D74" s="231">
        <f>'Ameacas-Des'!D72</f>
        <v>0</v>
      </c>
      <c r="E74" s="231">
        <f>'Ameacas-Des'!E72</f>
        <v>0</v>
      </c>
      <c r="F74" s="232">
        <f>'Ameacas-Des'!I72</f>
        <v>0</v>
      </c>
      <c r="G74" s="233"/>
      <c r="H74" s="234"/>
      <c r="I74" s="235">
        <v>0</v>
      </c>
      <c r="J74" s="99">
        <f>'Ameacas-Des'!F72</f>
        <v>0</v>
      </c>
      <c r="K74" s="92">
        <f>'Ameacas-Des'!G72</f>
        <v>0</v>
      </c>
      <c r="L74" s="236">
        <f t="shared" si="1"/>
        <v>0</v>
      </c>
      <c r="M74" s="233">
        <f>'Resposta-Ameacas'!M74</f>
        <v>0</v>
      </c>
      <c r="N74" s="235">
        <f>'Resposta-Ameacas'!N74</f>
        <v>0</v>
      </c>
      <c r="O74" s="235">
        <v>0</v>
      </c>
      <c r="P74" s="370"/>
      <c r="Q74" s="370"/>
      <c r="R74" s="371"/>
      <c r="S74" s="372">
        <v>0</v>
      </c>
      <c r="T74" s="23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</row>
    <row r="75" spans="1:72" s="96" customFormat="1" ht="12.75">
      <c r="A75" s="97">
        <f>'Ameacas-Pré-Resposta'!A73</f>
        <v>65</v>
      </c>
      <c r="B75" s="256">
        <f>'Ameacas-Des'!B73</f>
        <v>0</v>
      </c>
      <c r="C75" s="230">
        <f>'Ameacas-Des'!C73</f>
        <v>0</v>
      </c>
      <c r="D75" s="231">
        <f>'Ameacas-Des'!D73</f>
        <v>0</v>
      </c>
      <c r="E75" s="231">
        <f>'Ameacas-Des'!E73</f>
        <v>0</v>
      </c>
      <c r="F75" s="232">
        <f>'Ameacas-Des'!I73</f>
        <v>0</v>
      </c>
      <c r="G75" s="233"/>
      <c r="H75" s="234"/>
      <c r="I75" s="235">
        <v>0</v>
      </c>
      <c r="J75" s="99">
        <f>'Ameacas-Des'!F73</f>
        <v>0</v>
      </c>
      <c r="K75" s="92">
        <f>'Ameacas-Des'!G73</f>
        <v>0</v>
      </c>
      <c r="L75" s="236">
        <f aca="true" t="shared" si="2" ref="L75:L106">J75*K75</f>
        <v>0</v>
      </c>
      <c r="M75" s="233">
        <f>'Resposta-Ameacas'!M75</f>
        <v>0</v>
      </c>
      <c r="N75" s="235">
        <f>'Resposta-Ameacas'!N75</f>
        <v>0</v>
      </c>
      <c r="O75" s="235">
        <v>0</v>
      </c>
      <c r="P75" s="370"/>
      <c r="Q75" s="370"/>
      <c r="R75" s="371"/>
      <c r="S75" s="372">
        <v>0</v>
      </c>
      <c r="T75" s="23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</row>
    <row r="76" spans="1:72" s="96" customFormat="1" ht="12.75">
      <c r="A76" s="97">
        <f>'Ameacas-Pré-Resposta'!A74</f>
        <v>66</v>
      </c>
      <c r="B76" s="256">
        <f>'Ameacas-Des'!B74</f>
        <v>0</v>
      </c>
      <c r="C76" s="230">
        <f>'Ameacas-Des'!C74</f>
        <v>0</v>
      </c>
      <c r="D76" s="231">
        <f>'Ameacas-Des'!D74</f>
        <v>0</v>
      </c>
      <c r="E76" s="231">
        <f>'Ameacas-Des'!E74</f>
        <v>0</v>
      </c>
      <c r="F76" s="232">
        <f>'Ameacas-Des'!I74</f>
        <v>0</v>
      </c>
      <c r="G76" s="233"/>
      <c r="H76" s="234"/>
      <c r="I76" s="235">
        <v>0</v>
      </c>
      <c r="J76" s="99">
        <f>'Ameacas-Des'!F74</f>
        <v>0</v>
      </c>
      <c r="K76" s="92">
        <f>'Ameacas-Des'!G74</f>
        <v>0</v>
      </c>
      <c r="L76" s="236">
        <f t="shared" si="2"/>
        <v>0</v>
      </c>
      <c r="M76" s="233">
        <f>'Resposta-Ameacas'!M76</f>
        <v>0</v>
      </c>
      <c r="N76" s="235">
        <f>'Resposta-Ameacas'!N76</f>
        <v>0</v>
      </c>
      <c r="O76" s="235">
        <v>0</v>
      </c>
      <c r="P76" s="370"/>
      <c r="Q76" s="370"/>
      <c r="R76" s="371"/>
      <c r="S76" s="372">
        <v>0</v>
      </c>
      <c r="T76" s="23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</row>
    <row r="77" spans="1:72" s="96" customFormat="1" ht="12.75">
      <c r="A77" s="97">
        <f>'Ameacas-Pré-Resposta'!A75</f>
        <v>67</v>
      </c>
      <c r="B77" s="256">
        <f>'Ameacas-Des'!B75</f>
        <v>0</v>
      </c>
      <c r="C77" s="230">
        <f>'Ameacas-Des'!C75</f>
        <v>0</v>
      </c>
      <c r="D77" s="231">
        <f>'Ameacas-Des'!D75</f>
        <v>0</v>
      </c>
      <c r="E77" s="231">
        <f>'Ameacas-Des'!E75</f>
        <v>0</v>
      </c>
      <c r="F77" s="232">
        <f>'Ameacas-Des'!I75</f>
        <v>0</v>
      </c>
      <c r="G77" s="233"/>
      <c r="H77" s="234"/>
      <c r="I77" s="235">
        <v>0</v>
      </c>
      <c r="J77" s="99">
        <f>'Ameacas-Des'!F75</f>
        <v>0</v>
      </c>
      <c r="K77" s="92">
        <f>'Ameacas-Des'!G75</f>
        <v>0</v>
      </c>
      <c r="L77" s="236">
        <f t="shared" si="2"/>
        <v>0</v>
      </c>
      <c r="M77" s="233">
        <f>'Resposta-Ameacas'!M77</f>
        <v>0</v>
      </c>
      <c r="N77" s="235">
        <f>'Resposta-Ameacas'!N77</f>
        <v>0</v>
      </c>
      <c r="O77" s="235">
        <v>0</v>
      </c>
      <c r="P77" s="370"/>
      <c r="Q77" s="370"/>
      <c r="R77" s="371"/>
      <c r="S77" s="372">
        <v>0</v>
      </c>
      <c r="T77" s="23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</row>
    <row r="78" spans="1:72" s="96" customFormat="1" ht="12.75">
      <c r="A78" s="97">
        <f>'Ameacas-Pré-Resposta'!A76</f>
        <v>68</v>
      </c>
      <c r="B78" s="256">
        <f>'Ameacas-Des'!B76</f>
        <v>0</v>
      </c>
      <c r="C78" s="230">
        <f>'Ameacas-Des'!C76</f>
        <v>0</v>
      </c>
      <c r="D78" s="231">
        <f>'Ameacas-Des'!D76</f>
        <v>0</v>
      </c>
      <c r="E78" s="231">
        <f>'Ameacas-Des'!E76</f>
        <v>0</v>
      </c>
      <c r="F78" s="232">
        <f>'Ameacas-Des'!I76</f>
        <v>0</v>
      </c>
      <c r="G78" s="233"/>
      <c r="H78" s="234"/>
      <c r="I78" s="235">
        <v>0</v>
      </c>
      <c r="J78" s="99">
        <f>'Ameacas-Des'!F76</f>
        <v>0</v>
      </c>
      <c r="K78" s="92">
        <f>'Ameacas-Des'!G76</f>
        <v>0</v>
      </c>
      <c r="L78" s="236">
        <f t="shared" si="2"/>
        <v>0</v>
      </c>
      <c r="M78" s="233">
        <f>'Resposta-Ameacas'!M78</f>
        <v>0</v>
      </c>
      <c r="N78" s="235">
        <f>'Resposta-Ameacas'!N78</f>
        <v>0</v>
      </c>
      <c r="O78" s="235">
        <v>0</v>
      </c>
      <c r="P78" s="370"/>
      <c r="Q78" s="370"/>
      <c r="R78" s="371"/>
      <c r="S78" s="372">
        <v>0</v>
      </c>
      <c r="T78" s="23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</row>
    <row r="79" spans="1:72" s="96" customFormat="1" ht="12.75">
      <c r="A79" s="97">
        <f>'Ameacas-Pré-Resposta'!A77</f>
        <v>69</v>
      </c>
      <c r="B79" s="256">
        <f>'Ameacas-Des'!B77</f>
        <v>0</v>
      </c>
      <c r="C79" s="230">
        <f>'Ameacas-Des'!C77</f>
        <v>0</v>
      </c>
      <c r="D79" s="231">
        <f>'Ameacas-Des'!D77</f>
        <v>0</v>
      </c>
      <c r="E79" s="231">
        <f>'Ameacas-Des'!E77</f>
        <v>0</v>
      </c>
      <c r="F79" s="232">
        <f>'Ameacas-Des'!I77</f>
        <v>0</v>
      </c>
      <c r="G79" s="233"/>
      <c r="H79" s="234"/>
      <c r="I79" s="235">
        <v>0</v>
      </c>
      <c r="J79" s="99">
        <f>'Ameacas-Des'!F77</f>
        <v>0</v>
      </c>
      <c r="K79" s="92">
        <f>'Ameacas-Des'!G77</f>
        <v>0</v>
      </c>
      <c r="L79" s="236">
        <f t="shared" si="2"/>
        <v>0</v>
      </c>
      <c r="M79" s="233">
        <f>'Resposta-Ameacas'!M79</f>
        <v>0</v>
      </c>
      <c r="N79" s="235">
        <f>'Resposta-Ameacas'!N79</f>
        <v>0</v>
      </c>
      <c r="O79" s="235">
        <v>0</v>
      </c>
      <c r="P79" s="370"/>
      <c r="Q79" s="370"/>
      <c r="R79" s="371"/>
      <c r="S79" s="372">
        <v>0</v>
      </c>
      <c r="T79" s="23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</row>
    <row r="80" spans="1:72" s="96" customFormat="1" ht="12.75">
      <c r="A80" s="97">
        <f>'Ameacas-Pré-Resposta'!A78</f>
        <v>70</v>
      </c>
      <c r="B80" s="256">
        <f>'Ameacas-Des'!B78</f>
        <v>0</v>
      </c>
      <c r="C80" s="230">
        <f>'Ameacas-Des'!C78</f>
        <v>0</v>
      </c>
      <c r="D80" s="231">
        <f>'Ameacas-Des'!D78</f>
        <v>0</v>
      </c>
      <c r="E80" s="231">
        <f>'Ameacas-Des'!E78</f>
        <v>0</v>
      </c>
      <c r="F80" s="232">
        <f>'Ameacas-Des'!I78</f>
        <v>0</v>
      </c>
      <c r="G80" s="233"/>
      <c r="H80" s="234"/>
      <c r="I80" s="235">
        <v>0</v>
      </c>
      <c r="J80" s="99">
        <f>'Ameacas-Des'!F78</f>
        <v>0</v>
      </c>
      <c r="K80" s="92">
        <f>'Ameacas-Des'!G78</f>
        <v>0</v>
      </c>
      <c r="L80" s="236">
        <f t="shared" si="2"/>
        <v>0</v>
      </c>
      <c r="M80" s="233">
        <f>'Resposta-Ameacas'!M80</f>
        <v>0</v>
      </c>
      <c r="N80" s="235">
        <f>'Resposta-Ameacas'!N80</f>
        <v>0</v>
      </c>
      <c r="O80" s="235">
        <v>0</v>
      </c>
      <c r="P80" s="370"/>
      <c r="Q80" s="370"/>
      <c r="R80" s="371"/>
      <c r="S80" s="372">
        <v>0</v>
      </c>
      <c r="T80" s="23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</row>
    <row r="81" spans="1:72" s="96" customFormat="1" ht="12.75">
      <c r="A81" s="97">
        <f>'Ameacas-Pré-Resposta'!A79</f>
        <v>71</v>
      </c>
      <c r="B81" s="256">
        <f>'Ameacas-Des'!B79</f>
        <v>0</v>
      </c>
      <c r="C81" s="230">
        <f>'Ameacas-Des'!C79</f>
        <v>0</v>
      </c>
      <c r="D81" s="231">
        <f>'Ameacas-Des'!D79</f>
        <v>0</v>
      </c>
      <c r="E81" s="231">
        <f>'Ameacas-Des'!E79</f>
        <v>0</v>
      </c>
      <c r="F81" s="232">
        <f>'Ameacas-Des'!I79</f>
        <v>0</v>
      </c>
      <c r="G81" s="233"/>
      <c r="H81" s="234"/>
      <c r="I81" s="235">
        <v>0</v>
      </c>
      <c r="J81" s="99">
        <f>'Ameacas-Des'!F79</f>
        <v>0</v>
      </c>
      <c r="K81" s="92">
        <f>'Ameacas-Des'!G79</f>
        <v>0</v>
      </c>
      <c r="L81" s="236">
        <f t="shared" si="2"/>
        <v>0</v>
      </c>
      <c r="M81" s="233">
        <f>'Resposta-Ameacas'!M81</f>
        <v>0</v>
      </c>
      <c r="N81" s="235">
        <f>'Resposta-Ameacas'!N81</f>
        <v>0</v>
      </c>
      <c r="O81" s="235">
        <v>0</v>
      </c>
      <c r="P81" s="370"/>
      <c r="Q81" s="370"/>
      <c r="R81" s="371"/>
      <c r="S81" s="372">
        <v>0</v>
      </c>
      <c r="T81" s="23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</row>
    <row r="82" spans="1:72" s="96" customFormat="1" ht="12.75">
      <c r="A82" s="97">
        <f>'Ameacas-Pré-Resposta'!A80</f>
        <v>72</v>
      </c>
      <c r="B82" s="256">
        <f>'Ameacas-Des'!B80</f>
        <v>0</v>
      </c>
      <c r="C82" s="230">
        <f>'Ameacas-Des'!C80</f>
        <v>0</v>
      </c>
      <c r="D82" s="231">
        <f>'Ameacas-Des'!D80</f>
        <v>0</v>
      </c>
      <c r="E82" s="231">
        <f>'Ameacas-Des'!E80</f>
        <v>0</v>
      </c>
      <c r="F82" s="232">
        <f>'Ameacas-Des'!I80</f>
        <v>0</v>
      </c>
      <c r="G82" s="233"/>
      <c r="H82" s="234"/>
      <c r="I82" s="235">
        <v>0</v>
      </c>
      <c r="J82" s="99">
        <f>'Ameacas-Des'!F80</f>
        <v>0</v>
      </c>
      <c r="K82" s="92">
        <f>'Ameacas-Des'!G80</f>
        <v>0</v>
      </c>
      <c r="L82" s="236">
        <f t="shared" si="2"/>
        <v>0</v>
      </c>
      <c r="M82" s="233">
        <f>'Resposta-Ameacas'!M82</f>
        <v>0</v>
      </c>
      <c r="N82" s="235">
        <f>'Resposta-Ameacas'!N82</f>
        <v>0</v>
      </c>
      <c r="O82" s="235">
        <v>0</v>
      </c>
      <c r="P82" s="370"/>
      <c r="Q82" s="370"/>
      <c r="R82" s="371"/>
      <c r="S82" s="372">
        <v>0</v>
      </c>
      <c r="T82" s="23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</row>
    <row r="83" spans="1:72" s="96" customFormat="1" ht="12.75">
      <c r="A83" s="97">
        <f>'Ameacas-Pré-Resposta'!A81</f>
        <v>73</v>
      </c>
      <c r="B83" s="256">
        <f>'Ameacas-Des'!B81</f>
        <v>0</v>
      </c>
      <c r="C83" s="230">
        <f>'Ameacas-Des'!C81</f>
        <v>0</v>
      </c>
      <c r="D83" s="231">
        <f>'Ameacas-Des'!D81</f>
        <v>0</v>
      </c>
      <c r="E83" s="231">
        <f>'Ameacas-Des'!E81</f>
        <v>0</v>
      </c>
      <c r="F83" s="232">
        <f>'Ameacas-Des'!I81</f>
        <v>0</v>
      </c>
      <c r="G83" s="233"/>
      <c r="H83" s="234"/>
      <c r="I83" s="235">
        <v>0</v>
      </c>
      <c r="J83" s="99">
        <f>'Ameacas-Des'!F81</f>
        <v>0</v>
      </c>
      <c r="K83" s="92">
        <f>'Ameacas-Des'!G81</f>
        <v>0</v>
      </c>
      <c r="L83" s="236">
        <f t="shared" si="2"/>
        <v>0</v>
      </c>
      <c r="M83" s="233">
        <f>'Resposta-Ameacas'!M83</f>
        <v>0</v>
      </c>
      <c r="N83" s="235">
        <f>'Resposta-Ameacas'!N83</f>
        <v>0</v>
      </c>
      <c r="O83" s="235">
        <v>0</v>
      </c>
      <c r="P83" s="370"/>
      <c r="Q83" s="370"/>
      <c r="R83" s="371"/>
      <c r="S83" s="372">
        <v>0</v>
      </c>
      <c r="T83" s="23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</row>
    <row r="84" spans="1:72" s="96" customFormat="1" ht="12.75">
      <c r="A84" s="97">
        <f>'Ameacas-Pré-Resposta'!A82</f>
        <v>74</v>
      </c>
      <c r="B84" s="256">
        <f>'Ameacas-Des'!B82</f>
        <v>0</v>
      </c>
      <c r="C84" s="230">
        <f>'Ameacas-Des'!C82</f>
        <v>0</v>
      </c>
      <c r="D84" s="231">
        <f>'Ameacas-Des'!D82</f>
        <v>0</v>
      </c>
      <c r="E84" s="231">
        <f>'Ameacas-Des'!E82</f>
        <v>0</v>
      </c>
      <c r="F84" s="232">
        <f>'Ameacas-Des'!I82</f>
        <v>0</v>
      </c>
      <c r="G84" s="233"/>
      <c r="H84" s="234"/>
      <c r="I84" s="235">
        <v>0</v>
      </c>
      <c r="J84" s="99">
        <f>'Ameacas-Des'!F82</f>
        <v>0</v>
      </c>
      <c r="K84" s="92">
        <f>'Ameacas-Des'!G82</f>
        <v>0</v>
      </c>
      <c r="L84" s="236">
        <f t="shared" si="2"/>
        <v>0</v>
      </c>
      <c r="M84" s="233">
        <f>'Resposta-Ameacas'!M84</f>
        <v>0</v>
      </c>
      <c r="N84" s="235">
        <f>'Resposta-Ameacas'!N84</f>
        <v>0</v>
      </c>
      <c r="O84" s="235">
        <v>0</v>
      </c>
      <c r="P84" s="370"/>
      <c r="Q84" s="370"/>
      <c r="R84" s="371"/>
      <c r="S84" s="372">
        <v>0</v>
      </c>
      <c r="T84" s="23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</row>
    <row r="85" spans="1:72" s="96" customFormat="1" ht="12.75">
      <c r="A85" s="97">
        <f>'Ameacas-Pré-Resposta'!A83</f>
        <v>75</v>
      </c>
      <c r="B85" s="256">
        <f>'Ameacas-Des'!B83</f>
        <v>0</v>
      </c>
      <c r="C85" s="230">
        <f>'Ameacas-Des'!C83</f>
        <v>0</v>
      </c>
      <c r="D85" s="231">
        <f>'Ameacas-Des'!D83</f>
        <v>0</v>
      </c>
      <c r="E85" s="231">
        <f>'Ameacas-Des'!E83</f>
        <v>0</v>
      </c>
      <c r="F85" s="232">
        <f>'Ameacas-Des'!I83</f>
        <v>0</v>
      </c>
      <c r="G85" s="233"/>
      <c r="H85" s="234"/>
      <c r="I85" s="235">
        <v>0</v>
      </c>
      <c r="J85" s="99">
        <f>'Ameacas-Des'!F83</f>
        <v>0</v>
      </c>
      <c r="K85" s="92">
        <f>'Ameacas-Des'!G83</f>
        <v>0</v>
      </c>
      <c r="L85" s="236">
        <f t="shared" si="2"/>
        <v>0</v>
      </c>
      <c r="M85" s="233">
        <f>'Resposta-Ameacas'!M85</f>
        <v>0</v>
      </c>
      <c r="N85" s="235">
        <f>'Resposta-Ameacas'!N85</f>
        <v>0</v>
      </c>
      <c r="O85" s="235">
        <v>0</v>
      </c>
      <c r="P85" s="370"/>
      <c r="Q85" s="370"/>
      <c r="R85" s="371"/>
      <c r="S85" s="372">
        <v>0</v>
      </c>
      <c r="T85" s="23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</row>
    <row r="86" spans="1:72" s="96" customFormat="1" ht="12.75">
      <c r="A86" s="97">
        <f>'Ameacas-Pré-Resposta'!A84</f>
        <v>76</v>
      </c>
      <c r="B86" s="256">
        <f>'Ameacas-Des'!B84</f>
        <v>0</v>
      </c>
      <c r="C86" s="230">
        <f>'Ameacas-Des'!C84</f>
        <v>0</v>
      </c>
      <c r="D86" s="231">
        <f>'Ameacas-Des'!D84</f>
        <v>0</v>
      </c>
      <c r="E86" s="231">
        <f>'Ameacas-Des'!E84</f>
        <v>0</v>
      </c>
      <c r="F86" s="232">
        <f>'Ameacas-Des'!I84</f>
        <v>0</v>
      </c>
      <c r="G86" s="233"/>
      <c r="H86" s="234"/>
      <c r="I86" s="235">
        <v>0</v>
      </c>
      <c r="J86" s="99">
        <f>'Ameacas-Des'!F84</f>
        <v>0</v>
      </c>
      <c r="K86" s="92">
        <f>'Ameacas-Des'!G84</f>
        <v>0</v>
      </c>
      <c r="L86" s="236">
        <f t="shared" si="2"/>
        <v>0</v>
      </c>
      <c r="M86" s="233">
        <f>'Resposta-Ameacas'!M86</f>
        <v>0</v>
      </c>
      <c r="N86" s="235">
        <f>'Resposta-Ameacas'!N86</f>
        <v>0</v>
      </c>
      <c r="O86" s="235">
        <v>0</v>
      </c>
      <c r="P86" s="370"/>
      <c r="Q86" s="370"/>
      <c r="R86" s="371"/>
      <c r="S86" s="372">
        <v>0</v>
      </c>
      <c r="T86" s="23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</row>
    <row r="87" spans="1:72" s="96" customFormat="1" ht="12.75">
      <c r="A87" s="97">
        <f>'Ameacas-Pré-Resposta'!A85</f>
        <v>77</v>
      </c>
      <c r="B87" s="256">
        <f>'Ameacas-Des'!B85</f>
        <v>0</v>
      </c>
      <c r="C87" s="230">
        <f>'Ameacas-Des'!C85</f>
        <v>0</v>
      </c>
      <c r="D87" s="231">
        <f>'Ameacas-Des'!D85</f>
        <v>0</v>
      </c>
      <c r="E87" s="231">
        <f>'Ameacas-Des'!E85</f>
        <v>0</v>
      </c>
      <c r="F87" s="232">
        <f>'Ameacas-Des'!I85</f>
        <v>0</v>
      </c>
      <c r="G87" s="233"/>
      <c r="H87" s="234"/>
      <c r="I87" s="235">
        <v>0</v>
      </c>
      <c r="J87" s="99">
        <f>'Ameacas-Des'!F85</f>
        <v>0</v>
      </c>
      <c r="K87" s="92">
        <f>'Ameacas-Des'!G85</f>
        <v>0</v>
      </c>
      <c r="L87" s="236">
        <f t="shared" si="2"/>
        <v>0</v>
      </c>
      <c r="M87" s="233">
        <f>'Resposta-Ameacas'!M87</f>
        <v>0</v>
      </c>
      <c r="N87" s="235">
        <f>'Resposta-Ameacas'!N87</f>
        <v>0</v>
      </c>
      <c r="O87" s="235">
        <v>0</v>
      </c>
      <c r="P87" s="370"/>
      <c r="Q87" s="370"/>
      <c r="R87" s="371"/>
      <c r="S87" s="372">
        <v>0</v>
      </c>
      <c r="T87" s="23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</row>
    <row r="88" spans="1:72" s="96" customFormat="1" ht="12.75">
      <c r="A88" s="97">
        <f>'Ameacas-Pré-Resposta'!A86</f>
        <v>78</v>
      </c>
      <c r="B88" s="256">
        <f>'Ameacas-Des'!B86</f>
        <v>0</v>
      </c>
      <c r="C88" s="230">
        <f>'Ameacas-Des'!C86</f>
        <v>0</v>
      </c>
      <c r="D88" s="231">
        <f>'Ameacas-Des'!D86</f>
        <v>0</v>
      </c>
      <c r="E88" s="231">
        <f>'Ameacas-Des'!E86</f>
        <v>0</v>
      </c>
      <c r="F88" s="232">
        <f>'Ameacas-Des'!I86</f>
        <v>0</v>
      </c>
      <c r="G88" s="233"/>
      <c r="H88" s="234"/>
      <c r="I88" s="235">
        <v>0</v>
      </c>
      <c r="J88" s="99">
        <f>'Ameacas-Des'!F86</f>
        <v>0</v>
      </c>
      <c r="K88" s="92">
        <f>'Ameacas-Des'!G86</f>
        <v>0</v>
      </c>
      <c r="L88" s="236">
        <f t="shared" si="2"/>
        <v>0</v>
      </c>
      <c r="M88" s="233">
        <f>'Resposta-Ameacas'!M88</f>
        <v>0</v>
      </c>
      <c r="N88" s="235">
        <f>'Resposta-Ameacas'!N88</f>
        <v>0</v>
      </c>
      <c r="O88" s="235">
        <v>0</v>
      </c>
      <c r="P88" s="370"/>
      <c r="Q88" s="370"/>
      <c r="R88" s="371"/>
      <c r="S88" s="372">
        <v>0</v>
      </c>
      <c r="T88" s="23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</row>
    <row r="89" spans="1:72" s="96" customFormat="1" ht="12.75">
      <c r="A89" s="97">
        <f>'Ameacas-Pré-Resposta'!A87</f>
        <v>79</v>
      </c>
      <c r="B89" s="256">
        <f>'Ameacas-Des'!B87</f>
        <v>0</v>
      </c>
      <c r="C89" s="230">
        <f>'Ameacas-Des'!C87</f>
        <v>0</v>
      </c>
      <c r="D89" s="231">
        <f>'Ameacas-Des'!D87</f>
        <v>0</v>
      </c>
      <c r="E89" s="231">
        <f>'Ameacas-Des'!E87</f>
        <v>0</v>
      </c>
      <c r="F89" s="232">
        <f>'Ameacas-Des'!I87</f>
        <v>0</v>
      </c>
      <c r="G89" s="233"/>
      <c r="H89" s="234"/>
      <c r="I89" s="235">
        <v>0</v>
      </c>
      <c r="J89" s="99">
        <f>'Ameacas-Des'!F87</f>
        <v>0</v>
      </c>
      <c r="K89" s="92">
        <f>'Ameacas-Des'!G87</f>
        <v>0</v>
      </c>
      <c r="L89" s="236">
        <f t="shared" si="2"/>
        <v>0</v>
      </c>
      <c r="M89" s="233">
        <f>'Resposta-Ameacas'!M89</f>
        <v>0</v>
      </c>
      <c r="N89" s="235">
        <f>'Resposta-Ameacas'!N89</f>
        <v>0</v>
      </c>
      <c r="O89" s="235">
        <v>0</v>
      </c>
      <c r="P89" s="370"/>
      <c r="Q89" s="370"/>
      <c r="R89" s="371"/>
      <c r="S89" s="372">
        <v>0</v>
      </c>
      <c r="T89" s="23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</row>
    <row r="90" spans="1:72" s="96" customFormat="1" ht="12.75">
      <c r="A90" s="97">
        <f>'Ameacas-Pré-Resposta'!A88</f>
        <v>80</v>
      </c>
      <c r="B90" s="256">
        <f>'Ameacas-Des'!B88</f>
        <v>0</v>
      </c>
      <c r="C90" s="230">
        <f>'Ameacas-Des'!C88</f>
        <v>0</v>
      </c>
      <c r="D90" s="231">
        <f>'Ameacas-Des'!D88</f>
        <v>0</v>
      </c>
      <c r="E90" s="231">
        <f>'Ameacas-Des'!E88</f>
        <v>0</v>
      </c>
      <c r="F90" s="232">
        <f>'Ameacas-Des'!I88</f>
        <v>0</v>
      </c>
      <c r="G90" s="233"/>
      <c r="H90" s="234"/>
      <c r="I90" s="235">
        <v>0</v>
      </c>
      <c r="J90" s="99">
        <f>'Ameacas-Des'!F88</f>
        <v>0</v>
      </c>
      <c r="K90" s="92">
        <f>'Ameacas-Des'!G88</f>
        <v>0</v>
      </c>
      <c r="L90" s="236">
        <f t="shared" si="2"/>
        <v>0</v>
      </c>
      <c r="M90" s="233">
        <f>'Resposta-Ameacas'!M90</f>
        <v>0</v>
      </c>
      <c r="N90" s="235">
        <f>'Resposta-Ameacas'!N90</f>
        <v>0</v>
      </c>
      <c r="O90" s="235">
        <v>0</v>
      </c>
      <c r="P90" s="370"/>
      <c r="Q90" s="370"/>
      <c r="R90" s="371"/>
      <c r="S90" s="372">
        <v>0</v>
      </c>
      <c r="T90" s="23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</row>
    <row r="91" spans="1:72" s="96" customFormat="1" ht="12.75">
      <c r="A91" s="97">
        <f>'Ameacas-Pré-Resposta'!A89</f>
        <v>81</v>
      </c>
      <c r="B91" s="256">
        <f>'Ameacas-Des'!B89</f>
        <v>0</v>
      </c>
      <c r="C91" s="230">
        <f>'Ameacas-Des'!C89</f>
        <v>0</v>
      </c>
      <c r="D91" s="231">
        <f>'Ameacas-Des'!D89</f>
        <v>0</v>
      </c>
      <c r="E91" s="231">
        <f>'Ameacas-Des'!E89</f>
        <v>0</v>
      </c>
      <c r="F91" s="232">
        <f>'Ameacas-Des'!I89</f>
        <v>0</v>
      </c>
      <c r="G91" s="233"/>
      <c r="H91" s="234"/>
      <c r="I91" s="235">
        <v>0</v>
      </c>
      <c r="J91" s="99">
        <f>'Ameacas-Des'!F89</f>
        <v>0</v>
      </c>
      <c r="K91" s="92">
        <f>'Ameacas-Des'!G89</f>
        <v>0</v>
      </c>
      <c r="L91" s="236">
        <f t="shared" si="2"/>
        <v>0</v>
      </c>
      <c r="M91" s="233">
        <f>'Resposta-Ameacas'!M91</f>
        <v>0</v>
      </c>
      <c r="N91" s="235">
        <f>'Resposta-Ameacas'!N91</f>
        <v>0</v>
      </c>
      <c r="O91" s="235">
        <v>0</v>
      </c>
      <c r="P91" s="370"/>
      <c r="Q91" s="370"/>
      <c r="R91" s="371"/>
      <c r="S91" s="372">
        <v>0</v>
      </c>
      <c r="T91" s="23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</row>
    <row r="92" spans="1:72" s="96" customFormat="1" ht="12.75">
      <c r="A92" s="97">
        <f>'Ameacas-Pré-Resposta'!A90</f>
        <v>82</v>
      </c>
      <c r="B92" s="256">
        <f>'Ameacas-Des'!B90</f>
        <v>0</v>
      </c>
      <c r="C92" s="230">
        <f>'Ameacas-Des'!C90</f>
        <v>0</v>
      </c>
      <c r="D92" s="231">
        <f>'Ameacas-Des'!D90</f>
        <v>0</v>
      </c>
      <c r="E92" s="231">
        <f>'Ameacas-Des'!E90</f>
        <v>0</v>
      </c>
      <c r="F92" s="232">
        <f>'Ameacas-Des'!I90</f>
        <v>0</v>
      </c>
      <c r="G92" s="233"/>
      <c r="H92" s="234"/>
      <c r="I92" s="235">
        <v>0</v>
      </c>
      <c r="J92" s="99">
        <f>'Ameacas-Des'!F90</f>
        <v>0</v>
      </c>
      <c r="K92" s="92">
        <f>'Ameacas-Des'!G90</f>
        <v>0</v>
      </c>
      <c r="L92" s="236">
        <f t="shared" si="2"/>
        <v>0</v>
      </c>
      <c r="M92" s="233">
        <f>'Resposta-Ameacas'!M92</f>
        <v>0</v>
      </c>
      <c r="N92" s="235">
        <f>'Resposta-Ameacas'!N92</f>
        <v>0</v>
      </c>
      <c r="O92" s="235">
        <v>0</v>
      </c>
      <c r="P92" s="370"/>
      <c r="Q92" s="370"/>
      <c r="R92" s="371"/>
      <c r="S92" s="372">
        <v>0</v>
      </c>
      <c r="T92" s="23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</row>
    <row r="93" spans="1:72" s="96" customFormat="1" ht="12.75">
      <c r="A93" s="97">
        <f>'Ameacas-Pré-Resposta'!A91</f>
        <v>83</v>
      </c>
      <c r="B93" s="256">
        <f>'Ameacas-Des'!B91</f>
        <v>0</v>
      </c>
      <c r="C93" s="230">
        <f>'Ameacas-Des'!C91</f>
        <v>0</v>
      </c>
      <c r="D93" s="231">
        <f>'Ameacas-Des'!D91</f>
        <v>0</v>
      </c>
      <c r="E93" s="231">
        <f>'Ameacas-Des'!E91</f>
        <v>0</v>
      </c>
      <c r="F93" s="232">
        <f>'Ameacas-Des'!I91</f>
        <v>0</v>
      </c>
      <c r="G93" s="233"/>
      <c r="H93" s="234"/>
      <c r="I93" s="235">
        <v>0</v>
      </c>
      <c r="J93" s="99">
        <f>'Ameacas-Des'!F91</f>
        <v>0</v>
      </c>
      <c r="K93" s="92">
        <f>'Ameacas-Des'!G91</f>
        <v>0</v>
      </c>
      <c r="L93" s="236">
        <f t="shared" si="2"/>
        <v>0</v>
      </c>
      <c r="M93" s="233">
        <f>'Resposta-Ameacas'!M93</f>
        <v>0</v>
      </c>
      <c r="N93" s="235">
        <f>'Resposta-Ameacas'!N93</f>
        <v>0</v>
      </c>
      <c r="O93" s="235">
        <v>0</v>
      </c>
      <c r="P93" s="370"/>
      <c r="Q93" s="370"/>
      <c r="R93" s="371"/>
      <c r="S93" s="372">
        <v>0</v>
      </c>
      <c r="T93" s="23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</row>
    <row r="94" spans="1:72" s="96" customFormat="1" ht="12.75">
      <c r="A94" s="97">
        <f>'Ameacas-Pré-Resposta'!A92</f>
        <v>84</v>
      </c>
      <c r="B94" s="256">
        <f>'Ameacas-Des'!B92</f>
        <v>0</v>
      </c>
      <c r="C94" s="230">
        <f>'Ameacas-Des'!C92</f>
        <v>0</v>
      </c>
      <c r="D94" s="231">
        <f>'Ameacas-Des'!D92</f>
        <v>0</v>
      </c>
      <c r="E94" s="231">
        <f>'Ameacas-Des'!E92</f>
        <v>0</v>
      </c>
      <c r="F94" s="232">
        <f>'Ameacas-Des'!I92</f>
        <v>0</v>
      </c>
      <c r="G94" s="233"/>
      <c r="H94" s="234"/>
      <c r="I94" s="235">
        <v>0</v>
      </c>
      <c r="J94" s="99">
        <f>'Ameacas-Des'!F92</f>
        <v>0</v>
      </c>
      <c r="K94" s="92">
        <f>'Ameacas-Des'!G92</f>
        <v>0</v>
      </c>
      <c r="L94" s="236">
        <f t="shared" si="2"/>
        <v>0</v>
      </c>
      <c r="M94" s="233">
        <f>'Resposta-Ameacas'!M94</f>
        <v>0</v>
      </c>
      <c r="N94" s="235">
        <f>'Resposta-Ameacas'!N94</f>
        <v>0</v>
      </c>
      <c r="O94" s="235">
        <v>0</v>
      </c>
      <c r="P94" s="370"/>
      <c r="Q94" s="370"/>
      <c r="R94" s="371"/>
      <c r="S94" s="372">
        <v>0</v>
      </c>
      <c r="T94" s="23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</row>
    <row r="95" spans="1:72" s="96" customFormat="1" ht="12.75">
      <c r="A95" s="97">
        <f>'Ameacas-Pré-Resposta'!A93</f>
        <v>85</v>
      </c>
      <c r="B95" s="256">
        <f>'Ameacas-Des'!B93</f>
        <v>0</v>
      </c>
      <c r="C95" s="230">
        <f>'Ameacas-Des'!C93</f>
        <v>0</v>
      </c>
      <c r="D95" s="231">
        <f>'Ameacas-Des'!D93</f>
        <v>0</v>
      </c>
      <c r="E95" s="231">
        <f>'Ameacas-Des'!E93</f>
        <v>0</v>
      </c>
      <c r="F95" s="232">
        <f>'Ameacas-Des'!I93</f>
        <v>0</v>
      </c>
      <c r="G95" s="233"/>
      <c r="H95" s="234"/>
      <c r="I95" s="235">
        <v>0</v>
      </c>
      <c r="J95" s="99">
        <f>'Ameacas-Des'!F93</f>
        <v>0</v>
      </c>
      <c r="K95" s="92">
        <f>'Ameacas-Des'!G93</f>
        <v>0</v>
      </c>
      <c r="L95" s="236">
        <f t="shared" si="2"/>
        <v>0</v>
      </c>
      <c r="M95" s="233">
        <f>'Resposta-Ameacas'!M95</f>
        <v>0</v>
      </c>
      <c r="N95" s="235">
        <f>'Resposta-Ameacas'!N95</f>
        <v>0</v>
      </c>
      <c r="O95" s="235">
        <v>0</v>
      </c>
      <c r="P95" s="370"/>
      <c r="Q95" s="370"/>
      <c r="R95" s="371"/>
      <c r="S95" s="372">
        <v>0</v>
      </c>
      <c r="T95" s="23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</row>
    <row r="96" spans="1:72" s="96" customFormat="1" ht="12.75">
      <c r="A96" s="97">
        <f>'Ameacas-Pré-Resposta'!A94</f>
        <v>86</v>
      </c>
      <c r="B96" s="256">
        <f>'Ameacas-Des'!B94</f>
        <v>0</v>
      </c>
      <c r="C96" s="230">
        <f>'Ameacas-Des'!C94</f>
        <v>0</v>
      </c>
      <c r="D96" s="231">
        <f>'Ameacas-Des'!D94</f>
        <v>0</v>
      </c>
      <c r="E96" s="231">
        <f>'Ameacas-Des'!E94</f>
        <v>0</v>
      </c>
      <c r="F96" s="232">
        <f>'Ameacas-Des'!I94</f>
        <v>0</v>
      </c>
      <c r="G96" s="233"/>
      <c r="H96" s="234"/>
      <c r="I96" s="235">
        <v>0</v>
      </c>
      <c r="J96" s="99">
        <f>'Ameacas-Des'!F94</f>
        <v>0</v>
      </c>
      <c r="K96" s="92">
        <f>'Ameacas-Des'!G94</f>
        <v>0</v>
      </c>
      <c r="L96" s="236">
        <f t="shared" si="2"/>
        <v>0</v>
      </c>
      <c r="M96" s="233">
        <f>'Resposta-Ameacas'!M96</f>
        <v>0</v>
      </c>
      <c r="N96" s="235">
        <f>'Resposta-Ameacas'!N96</f>
        <v>0</v>
      </c>
      <c r="O96" s="235">
        <v>0</v>
      </c>
      <c r="P96" s="370"/>
      <c r="Q96" s="370"/>
      <c r="R96" s="371"/>
      <c r="S96" s="372">
        <v>0</v>
      </c>
      <c r="T96" s="23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</row>
    <row r="97" spans="1:72" s="96" customFormat="1" ht="12.75">
      <c r="A97" s="97">
        <f>'Ameacas-Pré-Resposta'!A95</f>
        <v>87</v>
      </c>
      <c r="B97" s="256">
        <f>'Ameacas-Des'!B95</f>
        <v>0</v>
      </c>
      <c r="C97" s="230">
        <f>'Ameacas-Des'!C95</f>
        <v>0</v>
      </c>
      <c r="D97" s="231">
        <f>'Ameacas-Des'!D95</f>
        <v>0</v>
      </c>
      <c r="E97" s="231">
        <f>'Ameacas-Des'!E95</f>
        <v>0</v>
      </c>
      <c r="F97" s="232">
        <f>'Ameacas-Des'!I95</f>
        <v>0</v>
      </c>
      <c r="G97" s="233"/>
      <c r="H97" s="234"/>
      <c r="I97" s="235">
        <v>0</v>
      </c>
      <c r="J97" s="99">
        <f>'Ameacas-Des'!F95</f>
        <v>0</v>
      </c>
      <c r="K97" s="92">
        <f>'Ameacas-Des'!G95</f>
        <v>0</v>
      </c>
      <c r="L97" s="236">
        <f t="shared" si="2"/>
        <v>0</v>
      </c>
      <c r="M97" s="233">
        <f>'Resposta-Ameacas'!M97</f>
        <v>0</v>
      </c>
      <c r="N97" s="235">
        <f>'Resposta-Ameacas'!N97</f>
        <v>0</v>
      </c>
      <c r="O97" s="235">
        <v>0</v>
      </c>
      <c r="P97" s="370"/>
      <c r="Q97" s="370"/>
      <c r="R97" s="371"/>
      <c r="S97" s="372">
        <v>0</v>
      </c>
      <c r="T97" s="23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</row>
    <row r="98" spans="1:72" s="96" customFormat="1" ht="12.75">
      <c r="A98" s="97">
        <f>'Ameacas-Pré-Resposta'!A96</f>
        <v>88</v>
      </c>
      <c r="B98" s="256">
        <f>'Ameacas-Des'!B96</f>
        <v>0</v>
      </c>
      <c r="C98" s="230">
        <f>'Ameacas-Des'!C96</f>
        <v>0</v>
      </c>
      <c r="D98" s="231">
        <f>'Ameacas-Des'!D96</f>
        <v>0</v>
      </c>
      <c r="E98" s="231">
        <f>'Ameacas-Des'!E96</f>
        <v>0</v>
      </c>
      <c r="F98" s="232">
        <f>'Ameacas-Des'!I96</f>
        <v>0</v>
      </c>
      <c r="G98" s="233"/>
      <c r="H98" s="234"/>
      <c r="I98" s="235">
        <v>0</v>
      </c>
      <c r="J98" s="99">
        <f>'Ameacas-Des'!F96</f>
        <v>0</v>
      </c>
      <c r="K98" s="92">
        <f>'Ameacas-Des'!G96</f>
        <v>0</v>
      </c>
      <c r="L98" s="236">
        <f t="shared" si="2"/>
        <v>0</v>
      </c>
      <c r="M98" s="233">
        <f>'Resposta-Ameacas'!M98</f>
        <v>0</v>
      </c>
      <c r="N98" s="235">
        <f>'Resposta-Ameacas'!N98</f>
        <v>0</v>
      </c>
      <c r="O98" s="235">
        <v>0</v>
      </c>
      <c r="P98" s="370"/>
      <c r="Q98" s="370"/>
      <c r="R98" s="371"/>
      <c r="S98" s="372">
        <v>0</v>
      </c>
      <c r="T98" s="23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</row>
    <row r="99" spans="1:72" s="96" customFormat="1" ht="12.75">
      <c r="A99" s="97">
        <f>'Ameacas-Pré-Resposta'!A97</f>
        <v>89</v>
      </c>
      <c r="B99" s="256">
        <f>'Ameacas-Des'!B97</f>
        <v>0</v>
      </c>
      <c r="C99" s="230">
        <f>'Ameacas-Des'!C97</f>
        <v>0</v>
      </c>
      <c r="D99" s="231">
        <f>'Ameacas-Des'!D97</f>
        <v>0</v>
      </c>
      <c r="E99" s="231">
        <f>'Ameacas-Des'!E97</f>
        <v>0</v>
      </c>
      <c r="F99" s="232">
        <f>'Ameacas-Des'!I97</f>
        <v>0</v>
      </c>
      <c r="G99" s="233"/>
      <c r="H99" s="234"/>
      <c r="I99" s="235">
        <v>0</v>
      </c>
      <c r="J99" s="99">
        <f>'Ameacas-Des'!F97</f>
        <v>0</v>
      </c>
      <c r="K99" s="92">
        <f>'Ameacas-Des'!G97</f>
        <v>0</v>
      </c>
      <c r="L99" s="236">
        <f t="shared" si="2"/>
        <v>0</v>
      </c>
      <c r="M99" s="233">
        <f>'Resposta-Ameacas'!M99</f>
        <v>0</v>
      </c>
      <c r="N99" s="235">
        <f>'Resposta-Ameacas'!N99</f>
        <v>0</v>
      </c>
      <c r="O99" s="235">
        <v>0</v>
      </c>
      <c r="P99" s="370"/>
      <c r="Q99" s="370"/>
      <c r="R99" s="371"/>
      <c r="S99" s="372">
        <v>0</v>
      </c>
      <c r="T99" s="23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5"/>
      <c r="BR99" s="95"/>
      <c r="BS99" s="95"/>
      <c r="BT99" s="95"/>
    </row>
    <row r="100" spans="1:72" s="96" customFormat="1" ht="12.75">
      <c r="A100" s="97">
        <f>'Ameacas-Pré-Resposta'!A98</f>
        <v>90</v>
      </c>
      <c r="B100" s="256">
        <f>'Ameacas-Des'!B98</f>
        <v>0</v>
      </c>
      <c r="C100" s="230">
        <f>'Ameacas-Des'!C98</f>
        <v>0</v>
      </c>
      <c r="D100" s="231">
        <f>'Ameacas-Des'!D98</f>
        <v>0</v>
      </c>
      <c r="E100" s="231">
        <f>'Ameacas-Des'!E98</f>
        <v>0</v>
      </c>
      <c r="F100" s="232">
        <f>'Ameacas-Des'!I98</f>
        <v>0</v>
      </c>
      <c r="G100" s="233"/>
      <c r="H100" s="234"/>
      <c r="I100" s="235">
        <v>0</v>
      </c>
      <c r="J100" s="99">
        <f>'Ameacas-Des'!F98</f>
        <v>0</v>
      </c>
      <c r="K100" s="92">
        <f>'Ameacas-Des'!G98</f>
        <v>0</v>
      </c>
      <c r="L100" s="236">
        <f t="shared" si="2"/>
        <v>0</v>
      </c>
      <c r="M100" s="233">
        <f>'Resposta-Ameacas'!M100</f>
        <v>0</v>
      </c>
      <c r="N100" s="235">
        <f>'Resposta-Ameacas'!N100</f>
        <v>0</v>
      </c>
      <c r="O100" s="235">
        <v>0</v>
      </c>
      <c r="P100" s="370"/>
      <c r="Q100" s="370"/>
      <c r="R100" s="371"/>
      <c r="S100" s="372">
        <v>0</v>
      </c>
      <c r="T100" s="23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</row>
    <row r="101" spans="1:72" s="96" customFormat="1" ht="12.75">
      <c r="A101" s="97">
        <f>'Ameacas-Pré-Resposta'!A99</f>
        <v>91</v>
      </c>
      <c r="B101" s="256">
        <f>'Ameacas-Des'!B99</f>
        <v>0</v>
      </c>
      <c r="C101" s="230">
        <f>'Ameacas-Des'!C99</f>
        <v>0</v>
      </c>
      <c r="D101" s="231">
        <f>'Ameacas-Des'!D99</f>
        <v>0</v>
      </c>
      <c r="E101" s="231">
        <f>'Ameacas-Des'!E99</f>
        <v>0</v>
      </c>
      <c r="F101" s="232">
        <f>'Ameacas-Des'!I99</f>
        <v>0</v>
      </c>
      <c r="G101" s="233"/>
      <c r="H101" s="234"/>
      <c r="I101" s="235">
        <v>0</v>
      </c>
      <c r="J101" s="99">
        <f>'Ameacas-Des'!F99</f>
        <v>0</v>
      </c>
      <c r="K101" s="92">
        <f>'Ameacas-Des'!G99</f>
        <v>0</v>
      </c>
      <c r="L101" s="236">
        <f t="shared" si="2"/>
        <v>0</v>
      </c>
      <c r="M101" s="233">
        <f>'Resposta-Ameacas'!M101</f>
        <v>0</v>
      </c>
      <c r="N101" s="235">
        <f>'Resposta-Ameacas'!N101</f>
        <v>0</v>
      </c>
      <c r="O101" s="235">
        <v>0</v>
      </c>
      <c r="P101" s="370"/>
      <c r="Q101" s="370"/>
      <c r="R101" s="371"/>
      <c r="S101" s="372">
        <v>0</v>
      </c>
      <c r="T101" s="23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  <c r="BP101" s="95"/>
      <c r="BQ101" s="95"/>
      <c r="BR101" s="95"/>
      <c r="BS101" s="95"/>
      <c r="BT101" s="95"/>
    </row>
    <row r="102" spans="1:72" s="96" customFormat="1" ht="12.75">
      <c r="A102" s="97">
        <f>'Ameacas-Pré-Resposta'!A100</f>
        <v>92</v>
      </c>
      <c r="B102" s="256">
        <f>'Ameacas-Des'!B100</f>
        <v>0</v>
      </c>
      <c r="C102" s="230">
        <f>'Ameacas-Des'!C100</f>
        <v>0</v>
      </c>
      <c r="D102" s="231">
        <f>'Ameacas-Des'!D100</f>
        <v>0</v>
      </c>
      <c r="E102" s="231">
        <f>'Ameacas-Des'!E100</f>
        <v>0</v>
      </c>
      <c r="F102" s="232">
        <f>'Ameacas-Des'!I100</f>
        <v>0</v>
      </c>
      <c r="G102" s="233"/>
      <c r="H102" s="234"/>
      <c r="I102" s="235">
        <v>0</v>
      </c>
      <c r="J102" s="99">
        <f>'Ameacas-Des'!F100</f>
        <v>0</v>
      </c>
      <c r="K102" s="92">
        <f>'Ameacas-Des'!G100</f>
        <v>0</v>
      </c>
      <c r="L102" s="236">
        <f t="shared" si="2"/>
        <v>0</v>
      </c>
      <c r="M102" s="233">
        <f>'Resposta-Ameacas'!M102</f>
        <v>0</v>
      </c>
      <c r="N102" s="235">
        <f>'Resposta-Ameacas'!N102</f>
        <v>0</v>
      </c>
      <c r="O102" s="235">
        <v>0</v>
      </c>
      <c r="P102" s="370"/>
      <c r="Q102" s="370"/>
      <c r="R102" s="371"/>
      <c r="S102" s="372">
        <v>0</v>
      </c>
      <c r="T102" s="23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</row>
    <row r="103" spans="1:72" s="96" customFormat="1" ht="12.75">
      <c r="A103" s="97">
        <f>'Ameacas-Pré-Resposta'!A101</f>
        <v>93</v>
      </c>
      <c r="B103" s="256">
        <f>'Ameacas-Des'!B101</f>
        <v>0</v>
      </c>
      <c r="C103" s="230">
        <f>'Ameacas-Des'!C101</f>
        <v>0</v>
      </c>
      <c r="D103" s="231">
        <f>'Ameacas-Des'!D101</f>
        <v>0</v>
      </c>
      <c r="E103" s="231">
        <f>'Ameacas-Des'!E101</f>
        <v>0</v>
      </c>
      <c r="F103" s="232">
        <f>'Ameacas-Des'!I101</f>
        <v>0</v>
      </c>
      <c r="G103" s="233"/>
      <c r="H103" s="234"/>
      <c r="I103" s="235">
        <v>0</v>
      </c>
      <c r="J103" s="99">
        <f>'Ameacas-Des'!F101</f>
        <v>0</v>
      </c>
      <c r="K103" s="92">
        <f>'Ameacas-Des'!G101</f>
        <v>0</v>
      </c>
      <c r="L103" s="236">
        <f t="shared" si="2"/>
        <v>0</v>
      </c>
      <c r="M103" s="233">
        <f>'Resposta-Ameacas'!M103</f>
        <v>0</v>
      </c>
      <c r="N103" s="235">
        <f>'Resposta-Ameacas'!N103</f>
        <v>0</v>
      </c>
      <c r="O103" s="235">
        <v>0</v>
      </c>
      <c r="P103" s="370"/>
      <c r="Q103" s="370"/>
      <c r="R103" s="371"/>
      <c r="S103" s="372">
        <v>0</v>
      </c>
      <c r="T103" s="23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</row>
    <row r="104" spans="1:72" s="96" customFormat="1" ht="12.75">
      <c r="A104" s="97">
        <f>'Ameacas-Pré-Resposta'!A102</f>
        <v>94</v>
      </c>
      <c r="B104" s="256">
        <f>'Ameacas-Des'!B102</f>
        <v>0</v>
      </c>
      <c r="C104" s="230">
        <f>'Ameacas-Des'!C102</f>
        <v>0</v>
      </c>
      <c r="D104" s="231">
        <f>'Ameacas-Des'!D102</f>
        <v>0</v>
      </c>
      <c r="E104" s="231">
        <f>'Ameacas-Des'!E102</f>
        <v>0</v>
      </c>
      <c r="F104" s="232">
        <f>'Ameacas-Des'!I102</f>
        <v>0</v>
      </c>
      <c r="G104" s="233"/>
      <c r="H104" s="234"/>
      <c r="I104" s="235">
        <v>0</v>
      </c>
      <c r="J104" s="99">
        <f>'Ameacas-Des'!F102</f>
        <v>0</v>
      </c>
      <c r="K104" s="92">
        <f>'Ameacas-Des'!G102</f>
        <v>0</v>
      </c>
      <c r="L104" s="236">
        <f t="shared" si="2"/>
        <v>0</v>
      </c>
      <c r="M104" s="233">
        <f>'Resposta-Ameacas'!M104</f>
        <v>0</v>
      </c>
      <c r="N104" s="235">
        <f>'Resposta-Ameacas'!N104</f>
        <v>0</v>
      </c>
      <c r="O104" s="235">
        <v>0</v>
      </c>
      <c r="P104" s="370"/>
      <c r="Q104" s="370"/>
      <c r="R104" s="371"/>
      <c r="S104" s="372">
        <v>0</v>
      </c>
      <c r="T104" s="23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95"/>
      <c r="BQ104" s="95"/>
      <c r="BR104" s="95"/>
      <c r="BS104" s="95"/>
      <c r="BT104" s="95"/>
    </row>
    <row r="105" spans="1:72" s="96" customFormat="1" ht="12.75">
      <c r="A105" s="97">
        <f>'Ameacas-Pré-Resposta'!A103</f>
        <v>95</v>
      </c>
      <c r="B105" s="256">
        <f>'Ameacas-Des'!B103</f>
        <v>0</v>
      </c>
      <c r="C105" s="230">
        <f>'Ameacas-Des'!C103</f>
        <v>0</v>
      </c>
      <c r="D105" s="231">
        <f>'Ameacas-Des'!D103</f>
        <v>0</v>
      </c>
      <c r="E105" s="231">
        <f>'Ameacas-Des'!E103</f>
        <v>0</v>
      </c>
      <c r="F105" s="232">
        <f>'Ameacas-Des'!I103</f>
        <v>0</v>
      </c>
      <c r="G105" s="233"/>
      <c r="H105" s="234"/>
      <c r="I105" s="235">
        <v>0</v>
      </c>
      <c r="J105" s="99">
        <f>'Ameacas-Des'!F103</f>
        <v>0</v>
      </c>
      <c r="K105" s="92">
        <f>'Ameacas-Des'!G103</f>
        <v>0</v>
      </c>
      <c r="L105" s="236">
        <f t="shared" si="2"/>
        <v>0</v>
      </c>
      <c r="M105" s="233">
        <f>'Resposta-Ameacas'!M105</f>
        <v>0</v>
      </c>
      <c r="N105" s="235">
        <f>'Resposta-Ameacas'!N105</f>
        <v>0</v>
      </c>
      <c r="O105" s="235">
        <v>0</v>
      </c>
      <c r="P105" s="370"/>
      <c r="Q105" s="370"/>
      <c r="R105" s="371"/>
      <c r="S105" s="372">
        <v>0</v>
      </c>
      <c r="T105" s="23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</row>
    <row r="106" spans="1:72" s="96" customFormat="1" ht="12.75">
      <c r="A106" s="97">
        <f>'Ameacas-Pré-Resposta'!A104</f>
        <v>96</v>
      </c>
      <c r="B106" s="256">
        <f>'Ameacas-Des'!B104</f>
        <v>0</v>
      </c>
      <c r="C106" s="230">
        <f>'Ameacas-Des'!C104</f>
        <v>0</v>
      </c>
      <c r="D106" s="231">
        <f>'Ameacas-Des'!D104</f>
        <v>0</v>
      </c>
      <c r="E106" s="231">
        <f>'Ameacas-Des'!E104</f>
        <v>0</v>
      </c>
      <c r="F106" s="232">
        <f>'Ameacas-Des'!I104</f>
        <v>0</v>
      </c>
      <c r="G106" s="233"/>
      <c r="H106" s="234"/>
      <c r="I106" s="235">
        <v>0</v>
      </c>
      <c r="J106" s="99">
        <f>'Ameacas-Des'!F104</f>
        <v>0</v>
      </c>
      <c r="K106" s="92">
        <f>'Ameacas-Des'!G104</f>
        <v>0</v>
      </c>
      <c r="L106" s="236">
        <f t="shared" si="2"/>
        <v>0</v>
      </c>
      <c r="M106" s="233">
        <f>'Resposta-Ameacas'!M106</f>
        <v>0</v>
      </c>
      <c r="N106" s="235">
        <f>'Resposta-Ameacas'!N106</f>
        <v>0</v>
      </c>
      <c r="O106" s="235">
        <v>0</v>
      </c>
      <c r="P106" s="370"/>
      <c r="Q106" s="370"/>
      <c r="R106" s="371"/>
      <c r="S106" s="372">
        <v>0</v>
      </c>
      <c r="T106" s="23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</row>
    <row r="107" spans="1:72" s="96" customFormat="1" ht="12.75">
      <c r="A107" s="97">
        <f>'Ameacas-Pré-Resposta'!A105</f>
        <v>97</v>
      </c>
      <c r="B107" s="256">
        <f>'Ameacas-Des'!B105</f>
        <v>0</v>
      </c>
      <c r="C107" s="230">
        <f>'Ameacas-Des'!C105</f>
        <v>0</v>
      </c>
      <c r="D107" s="231">
        <f>'Ameacas-Des'!D105</f>
        <v>0</v>
      </c>
      <c r="E107" s="231">
        <f>'Ameacas-Des'!E105</f>
        <v>0</v>
      </c>
      <c r="F107" s="232">
        <f>'Ameacas-Des'!I105</f>
        <v>0</v>
      </c>
      <c r="G107" s="233"/>
      <c r="H107" s="234"/>
      <c r="I107" s="235">
        <v>0</v>
      </c>
      <c r="J107" s="99">
        <f>'Ameacas-Des'!F105</f>
        <v>0</v>
      </c>
      <c r="K107" s="92">
        <f>'Ameacas-Des'!G105</f>
        <v>0</v>
      </c>
      <c r="L107" s="236">
        <f aca="true" t="shared" si="3" ref="L107:L138">J107*K107</f>
        <v>0</v>
      </c>
      <c r="M107" s="233">
        <f>'Resposta-Ameacas'!M107</f>
        <v>0</v>
      </c>
      <c r="N107" s="235">
        <f>'Resposta-Ameacas'!N107</f>
        <v>0</v>
      </c>
      <c r="O107" s="235">
        <v>0</v>
      </c>
      <c r="P107" s="370"/>
      <c r="Q107" s="370"/>
      <c r="R107" s="371"/>
      <c r="S107" s="372">
        <v>0</v>
      </c>
      <c r="T107" s="23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</row>
    <row r="108" spans="1:72" s="96" customFormat="1" ht="12.75">
      <c r="A108" s="97">
        <f>'Ameacas-Pré-Resposta'!A106</f>
        <v>98</v>
      </c>
      <c r="B108" s="256">
        <f>'Ameacas-Des'!B106</f>
        <v>0</v>
      </c>
      <c r="C108" s="230">
        <f>'Ameacas-Des'!C106</f>
        <v>0</v>
      </c>
      <c r="D108" s="231">
        <f>'Ameacas-Des'!D106</f>
        <v>0</v>
      </c>
      <c r="E108" s="231">
        <f>'Ameacas-Des'!E106</f>
        <v>0</v>
      </c>
      <c r="F108" s="232">
        <f>'Ameacas-Des'!I106</f>
        <v>0</v>
      </c>
      <c r="G108" s="233"/>
      <c r="H108" s="234"/>
      <c r="I108" s="235">
        <v>0</v>
      </c>
      <c r="J108" s="99">
        <f>'Ameacas-Des'!F106</f>
        <v>0</v>
      </c>
      <c r="K108" s="92">
        <f>'Ameacas-Des'!G106</f>
        <v>0</v>
      </c>
      <c r="L108" s="236">
        <f t="shared" si="3"/>
        <v>0</v>
      </c>
      <c r="M108" s="233">
        <f>'Resposta-Ameacas'!M108</f>
        <v>0</v>
      </c>
      <c r="N108" s="235">
        <f>'Resposta-Ameacas'!N108</f>
        <v>0</v>
      </c>
      <c r="O108" s="235">
        <v>0</v>
      </c>
      <c r="P108" s="370"/>
      <c r="Q108" s="370"/>
      <c r="R108" s="371"/>
      <c r="S108" s="372">
        <v>0</v>
      </c>
      <c r="T108" s="23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</row>
    <row r="109" spans="1:72" s="96" customFormat="1" ht="12.75">
      <c r="A109" s="97">
        <f>'Ameacas-Pré-Resposta'!A107</f>
        <v>99</v>
      </c>
      <c r="B109" s="256">
        <f>'Ameacas-Des'!B107</f>
        <v>0</v>
      </c>
      <c r="C109" s="230">
        <f>'Ameacas-Des'!C107</f>
        <v>0</v>
      </c>
      <c r="D109" s="231">
        <f>'Ameacas-Des'!D107</f>
        <v>0</v>
      </c>
      <c r="E109" s="231">
        <f>'Ameacas-Des'!E107</f>
        <v>0</v>
      </c>
      <c r="F109" s="232">
        <f>'Ameacas-Des'!I107</f>
        <v>0</v>
      </c>
      <c r="G109" s="233"/>
      <c r="H109" s="234"/>
      <c r="I109" s="235">
        <v>0</v>
      </c>
      <c r="J109" s="99">
        <f>'Ameacas-Des'!F107</f>
        <v>0</v>
      </c>
      <c r="K109" s="92">
        <f>'Ameacas-Des'!G107</f>
        <v>0</v>
      </c>
      <c r="L109" s="236">
        <f t="shared" si="3"/>
        <v>0</v>
      </c>
      <c r="M109" s="233">
        <f>'Resposta-Ameacas'!M109</f>
        <v>0</v>
      </c>
      <c r="N109" s="235">
        <f>'Resposta-Ameacas'!N109</f>
        <v>0</v>
      </c>
      <c r="O109" s="235">
        <v>0</v>
      </c>
      <c r="P109" s="370"/>
      <c r="Q109" s="370"/>
      <c r="R109" s="371"/>
      <c r="S109" s="372">
        <v>0</v>
      </c>
      <c r="T109" s="23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</row>
    <row r="110" spans="1:72" s="96" customFormat="1" ht="12.75">
      <c r="A110" s="97">
        <f>'Ameacas-Pré-Resposta'!A108</f>
        <v>100</v>
      </c>
      <c r="B110" s="256">
        <f>'Ameacas-Des'!B108</f>
        <v>0</v>
      </c>
      <c r="C110" s="230">
        <f>'Ameacas-Des'!C108</f>
        <v>0</v>
      </c>
      <c r="D110" s="231">
        <f>'Ameacas-Des'!D108</f>
        <v>0</v>
      </c>
      <c r="E110" s="231">
        <f>'Ameacas-Des'!E108</f>
        <v>0</v>
      </c>
      <c r="F110" s="232">
        <f>'Ameacas-Des'!I108</f>
        <v>0</v>
      </c>
      <c r="G110" s="233"/>
      <c r="H110" s="234"/>
      <c r="I110" s="235">
        <v>0</v>
      </c>
      <c r="J110" s="99">
        <f>'Ameacas-Des'!F108</f>
        <v>0</v>
      </c>
      <c r="K110" s="92">
        <f>'Ameacas-Des'!G108</f>
        <v>0</v>
      </c>
      <c r="L110" s="236">
        <f t="shared" si="3"/>
        <v>0</v>
      </c>
      <c r="M110" s="233">
        <f>'Resposta-Ameacas'!M110</f>
        <v>0</v>
      </c>
      <c r="N110" s="235">
        <f>'Resposta-Ameacas'!N110</f>
        <v>0</v>
      </c>
      <c r="O110" s="235">
        <v>0</v>
      </c>
      <c r="P110" s="370"/>
      <c r="Q110" s="370"/>
      <c r="R110" s="371"/>
      <c r="S110" s="372">
        <v>0</v>
      </c>
      <c r="T110" s="23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</row>
    <row r="111" spans="1:72" s="96" customFormat="1" ht="12.75">
      <c r="A111" s="97">
        <f>'Ameacas-Pré-Resposta'!A109</f>
        <v>101</v>
      </c>
      <c r="B111" s="256">
        <f>'Ameacas-Des'!B109</f>
        <v>0</v>
      </c>
      <c r="C111" s="230">
        <f>'Ameacas-Des'!C109</f>
        <v>0</v>
      </c>
      <c r="D111" s="231">
        <f>'Ameacas-Des'!D109</f>
        <v>0</v>
      </c>
      <c r="E111" s="231">
        <f>'Ameacas-Des'!E109</f>
        <v>0</v>
      </c>
      <c r="F111" s="232">
        <f>'Ameacas-Des'!I109</f>
        <v>0</v>
      </c>
      <c r="G111" s="233"/>
      <c r="H111" s="234"/>
      <c r="I111" s="235">
        <v>0</v>
      </c>
      <c r="J111" s="99">
        <f>'Ameacas-Des'!F109</f>
        <v>0</v>
      </c>
      <c r="K111" s="92">
        <f>'Ameacas-Des'!G109</f>
        <v>0</v>
      </c>
      <c r="L111" s="236">
        <f t="shared" si="3"/>
        <v>0</v>
      </c>
      <c r="M111" s="233">
        <f>'Resposta-Ameacas'!M111</f>
        <v>0</v>
      </c>
      <c r="N111" s="235">
        <f>'Resposta-Ameacas'!N111</f>
        <v>0</v>
      </c>
      <c r="O111" s="235">
        <v>0</v>
      </c>
      <c r="P111" s="370"/>
      <c r="Q111" s="370"/>
      <c r="R111" s="371"/>
      <c r="S111" s="372">
        <v>0</v>
      </c>
      <c r="T111" s="23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</row>
    <row r="112" spans="1:72" s="96" customFormat="1" ht="12.75">
      <c r="A112" s="97">
        <f>'Ameacas-Pré-Resposta'!A110</f>
        <v>102</v>
      </c>
      <c r="B112" s="256">
        <f>'Ameacas-Des'!B110</f>
        <v>0</v>
      </c>
      <c r="C112" s="230">
        <f>'Ameacas-Des'!C110</f>
        <v>0</v>
      </c>
      <c r="D112" s="231">
        <f>'Ameacas-Des'!D110</f>
        <v>0</v>
      </c>
      <c r="E112" s="231">
        <f>'Ameacas-Des'!E110</f>
        <v>0</v>
      </c>
      <c r="F112" s="232">
        <f>'Ameacas-Des'!I110</f>
        <v>0</v>
      </c>
      <c r="G112" s="233"/>
      <c r="H112" s="234"/>
      <c r="I112" s="235">
        <v>0</v>
      </c>
      <c r="J112" s="99">
        <f>'Ameacas-Des'!F110</f>
        <v>0</v>
      </c>
      <c r="K112" s="92">
        <f>'Ameacas-Des'!G110</f>
        <v>0</v>
      </c>
      <c r="L112" s="236">
        <f t="shared" si="3"/>
        <v>0</v>
      </c>
      <c r="M112" s="233">
        <f>'Resposta-Ameacas'!M112</f>
        <v>0</v>
      </c>
      <c r="N112" s="235">
        <f>'Resposta-Ameacas'!N112</f>
        <v>0</v>
      </c>
      <c r="O112" s="235">
        <v>0</v>
      </c>
      <c r="P112" s="370"/>
      <c r="Q112" s="370"/>
      <c r="R112" s="371"/>
      <c r="S112" s="372">
        <v>0</v>
      </c>
      <c r="T112" s="23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</row>
    <row r="113" spans="1:72" s="96" customFormat="1" ht="12.75">
      <c r="A113" s="97">
        <f>'Ameacas-Pré-Resposta'!A111</f>
        <v>103</v>
      </c>
      <c r="B113" s="256">
        <f>'Ameacas-Des'!B111</f>
        <v>0</v>
      </c>
      <c r="C113" s="230">
        <f>'Ameacas-Des'!C111</f>
        <v>0</v>
      </c>
      <c r="D113" s="231">
        <f>'Ameacas-Des'!D111</f>
        <v>0</v>
      </c>
      <c r="E113" s="231">
        <f>'Ameacas-Des'!E111</f>
        <v>0</v>
      </c>
      <c r="F113" s="232">
        <f>'Ameacas-Des'!I111</f>
        <v>0</v>
      </c>
      <c r="G113" s="233"/>
      <c r="H113" s="234"/>
      <c r="I113" s="235">
        <v>0</v>
      </c>
      <c r="J113" s="99">
        <f>'Ameacas-Des'!F111</f>
        <v>0</v>
      </c>
      <c r="K113" s="92">
        <f>'Ameacas-Des'!G111</f>
        <v>0</v>
      </c>
      <c r="L113" s="236">
        <f t="shared" si="3"/>
        <v>0</v>
      </c>
      <c r="M113" s="233">
        <f>'Resposta-Ameacas'!M113</f>
        <v>0</v>
      </c>
      <c r="N113" s="235">
        <f>'Resposta-Ameacas'!N113</f>
        <v>0</v>
      </c>
      <c r="O113" s="235">
        <v>0</v>
      </c>
      <c r="P113" s="370"/>
      <c r="Q113" s="370"/>
      <c r="R113" s="371"/>
      <c r="S113" s="372">
        <v>0</v>
      </c>
      <c r="T113" s="23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95"/>
      <c r="BT113" s="95"/>
    </row>
    <row r="114" spans="1:72" s="96" customFormat="1" ht="12.75">
      <c r="A114" s="97">
        <f>'Ameacas-Pré-Resposta'!A112</f>
        <v>104</v>
      </c>
      <c r="B114" s="256">
        <f>'Ameacas-Des'!B112</f>
        <v>0</v>
      </c>
      <c r="C114" s="237">
        <f>'Ameacas-Des'!C112</f>
        <v>0</v>
      </c>
      <c r="D114" s="231">
        <f>'Ameacas-Des'!D112</f>
        <v>0</v>
      </c>
      <c r="E114" s="231">
        <f>'Ameacas-Des'!E112</f>
        <v>0</v>
      </c>
      <c r="F114" s="232">
        <f>'Ameacas-Des'!I112</f>
        <v>0</v>
      </c>
      <c r="G114" s="233"/>
      <c r="H114" s="234"/>
      <c r="I114" s="235">
        <v>0</v>
      </c>
      <c r="J114" s="99">
        <f>'Ameacas-Des'!F112</f>
        <v>0</v>
      </c>
      <c r="K114" s="92">
        <f>'Ameacas-Des'!G112</f>
        <v>0</v>
      </c>
      <c r="L114" s="236">
        <f t="shared" si="3"/>
        <v>0</v>
      </c>
      <c r="M114" s="233">
        <f>'Resposta-Ameacas'!M114</f>
        <v>0</v>
      </c>
      <c r="N114" s="235">
        <f>'Resposta-Ameacas'!N114</f>
        <v>0</v>
      </c>
      <c r="O114" s="235">
        <v>0</v>
      </c>
      <c r="P114" s="370"/>
      <c r="Q114" s="370"/>
      <c r="R114" s="371"/>
      <c r="S114" s="372">
        <v>0</v>
      </c>
      <c r="T114" s="23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</row>
    <row r="115" spans="1:72" s="96" customFormat="1" ht="12.75">
      <c r="A115" s="97">
        <f>'Ameacas-Pré-Resposta'!A113</f>
        <v>105</v>
      </c>
      <c r="B115" s="256">
        <f>'Ameacas-Des'!B113</f>
        <v>0</v>
      </c>
      <c r="C115" s="237">
        <f>'Ameacas-Des'!C113</f>
        <v>0</v>
      </c>
      <c r="D115" s="231">
        <f>'Ameacas-Des'!D113</f>
        <v>0</v>
      </c>
      <c r="E115" s="231">
        <f>'Ameacas-Des'!E113</f>
        <v>0</v>
      </c>
      <c r="F115" s="232">
        <f>'Ameacas-Des'!I113</f>
        <v>0</v>
      </c>
      <c r="G115" s="233"/>
      <c r="H115" s="234"/>
      <c r="I115" s="235">
        <v>0</v>
      </c>
      <c r="J115" s="99">
        <f>'Ameacas-Des'!F113</f>
        <v>0</v>
      </c>
      <c r="K115" s="92">
        <f>'Ameacas-Des'!G113</f>
        <v>0</v>
      </c>
      <c r="L115" s="236">
        <f t="shared" si="3"/>
        <v>0</v>
      </c>
      <c r="M115" s="233">
        <f>'Resposta-Ameacas'!M115</f>
        <v>0</v>
      </c>
      <c r="N115" s="235">
        <f>'Resposta-Ameacas'!N115</f>
        <v>0</v>
      </c>
      <c r="O115" s="235">
        <v>0</v>
      </c>
      <c r="P115" s="370"/>
      <c r="Q115" s="370"/>
      <c r="R115" s="371"/>
      <c r="S115" s="372">
        <v>0</v>
      </c>
      <c r="T115" s="23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  <c r="BR115" s="95"/>
      <c r="BS115" s="95"/>
      <c r="BT115" s="95"/>
    </row>
    <row r="116" spans="1:72" s="96" customFormat="1" ht="12.75">
      <c r="A116" s="97">
        <f>'Ameacas-Pré-Resposta'!A114</f>
        <v>106</v>
      </c>
      <c r="B116" s="256">
        <f>'Ameacas-Des'!B114</f>
        <v>0</v>
      </c>
      <c r="C116" s="230">
        <f>'Ameacas-Des'!C114</f>
        <v>0</v>
      </c>
      <c r="D116" s="231">
        <f>'Ameacas-Des'!D114</f>
        <v>0</v>
      </c>
      <c r="E116" s="231">
        <f>'Ameacas-Des'!E114</f>
        <v>0</v>
      </c>
      <c r="F116" s="232">
        <f>'Ameacas-Des'!I114</f>
        <v>0</v>
      </c>
      <c r="G116" s="233"/>
      <c r="H116" s="234"/>
      <c r="I116" s="235">
        <v>0</v>
      </c>
      <c r="J116" s="99">
        <f>'Ameacas-Des'!F114</f>
        <v>0</v>
      </c>
      <c r="K116" s="92">
        <f>'Ameacas-Des'!G114</f>
        <v>0</v>
      </c>
      <c r="L116" s="236">
        <f t="shared" si="3"/>
        <v>0</v>
      </c>
      <c r="M116" s="233">
        <f>'Resposta-Ameacas'!M116</f>
        <v>0</v>
      </c>
      <c r="N116" s="235">
        <f>'Resposta-Ameacas'!N116</f>
        <v>0</v>
      </c>
      <c r="O116" s="235">
        <v>0</v>
      </c>
      <c r="P116" s="370"/>
      <c r="Q116" s="370"/>
      <c r="R116" s="371"/>
      <c r="S116" s="372">
        <v>0</v>
      </c>
      <c r="T116" s="23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  <c r="BP116" s="95"/>
      <c r="BQ116" s="95"/>
      <c r="BR116" s="95"/>
      <c r="BS116" s="95"/>
      <c r="BT116" s="95"/>
    </row>
    <row r="117" spans="1:72" s="96" customFormat="1" ht="12.75">
      <c r="A117" s="97">
        <f>'Ameacas-Pré-Resposta'!A115</f>
        <v>107</v>
      </c>
      <c r="B117" s="256">
        <f>'Ameacas-Des'!B115</f>
        <v>0</v>
      </c>
      <c r="C117" s="230">
        <f>'Ameacas-Des'!C115</f>
        <v>0</v>
      </c>
      <c r="D117" s="231">
        <f>'Ameacas-Des'!D115</f>
        <v>0</v>
      </c>
      <c r="E117" s="231">
        <f>'Ameacas-Des'!E115</f>
        <v>0</v>
      </c>
      <c r="F117" s="232">
        <f>'Ameacas-Des'!I115</f>
        <v>0</v>
      </c>
      <c r="G117" s="233"/>
      <c r="H117" s="234"/>
      <c r="I117" s="235">
        <v>0</v>
      </c>
      <c r="J117" s="99">
        <f>'Ameacas-Des'!F115</f>
        <v>0</v>
      </c>
      <c r="K117" s="92">
        <f>'Ameacas-Des'!G115</f>
        <v>0</v>
      </c>
      <c r="L117" s="236">
        <f t="shared" si="3"/>
        <v>0</v>
      </c>
      <c r="M117" s="233">
        <f>'Resposta-Ameacas'!M117</f>
        <v>0</v>
      </c>
      <c r="N117" s="235">
        <f>'Resposta-Ameacas'!N117</f>
        <v>0</v>
      </c>
      <c r="O117" s="235">
        <v>0</v>
      </c>
      <c r="P117" s="370"/>
      <c r="Q117" s="370"/>
      <c r="R117" s="371"/>
      <c r="S117" s="372">
        <v>0</v>
      </c>
      <c r="T117" s="23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</row>
    <row r="118" spans="1:72" s="96" customFormat="1" ht="12.75">
      <c r="A118" s="97">
        <f>'Ameacas-Pré-Resposta'!A116</f>
        <v>108</v>
      </c>
      <c r="B118" s="256">
        <f>'Ameacas-Des'!B116</f>
        <v>0</v>
      </c>
      <c r="C118" s="230">
        <f>'Ameacas-Des'!C116</f>
        <v>0</v>
      </c>
      <c r="D118" s="231">
        <f>'Ameacas-Des'!D116</f>
        <v>0</v>
      </c>
      <c r="E118" s="231">
        <f>'Ameacas-Des'!E116</f>
        <v>0</v>
      </c>
      <c r="F118" s="232">
        <f>'Ameacas-Des'!I116</f>
        <v>0</v>
      </c>
      <c r="G118" s="233"/>
      <c r="H118" s="234"/>
      <c r="I118" s="235">
        <v>0</v>
      </c>
      <c r="J118" s="99">
        <f>'Ameacas-Des'!F116</f>
        <v>0</v>
      </c>
      <c r="K118" s="92">
        <f>'Ameacas-Des'!G116</f>
        <v>0</v>
      </c>
      <c r="L118" s="236">
        <f t="shared" si="3"/>
        <v>0</v>
      </c>
      <c r="M118" s="233">
        <f>'Resposta-Ameacas'!M118</f>
        <v>0</v>
      </c>
      <c r="N118" s="235">
        <f>'Resposta-Ameacas'!N118</f>
        <v>0</v>
      </c>
      <c r="O118" s="235">
        <v>0</v>
      </c>
      <c r="P118" s="370"/>
      <c r="Q118" s="370"/>
      <c r="R118" s="371"/>
      <c r="S118" s="372">
        <v>0</v>
      </c>
      <c r="T118" s="23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</row>
    <row r="119" spans="1:72" s="96" customFormat="1" ht="12.75">
      <c r="A119" s="97">
        <f>'Ameacas-Pré-Resposta'!A117</f>
        <v>109</v>
      </c>
      <c r="B119" s="256">
        <f>'Ameacas-Des'!B117</f>
        <v>0</v>
      </c>
      <c r="C119" s="230">
        <f>'Ameacas-Des'!C117</f>
        <v>0</v>
      </c>
      <c r="D119" s="231">
        <f>'Ameacas-Des'!D117</f>
        <v>0</v>
      </c>
      <c r="E119" s="231">
        <f>'Ameacas-Des'!E117</f>
        <v>0</v>
      </c>
      <c r="F119" s="232">
        <f>'Ameacas-Des'!I117</f>
        <v>0</v>
      </c>
      <c r="G119" s="233"/>
      <c r="H119" s="234"/>
      <c r="I119" s="235">
        <v>0</v>
      </c>
      <c r="J119" s="99">
        <f>'Ameacas-Des'!F117</f>
        <v>0</v>
      </c>
      <c r="K119" s="92">
        <f>'Ameacas-Des'!G117</f>
        <v>0</v>
      </c>
      <c r="L119" s="236">
        <f t="shared" si="3"/>
        <v>0</v>
      </c>
      <c r="M119" s="233">
        <f>'Resposta-Ameacas'!M119</f>
        <v>0</v>
      </c>
      <c r="N119" s="235">
        <f>'Resposta-Ameacas'!N119</f>
        <v>0</v>
      </c>
      <c r="O119" s="235">
        <v>0</v>
      </c>
      <c r="P119" s="370"/>
      <c r="Q119" s="370"/>
      <c r="R119" s="371"/>
      <c r="S119" s="372">
        <v>0</v>
      </c>
      <c r="T119" s="23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</row>
    <row r="120" spans="1:72" s="96" customFormat="1" ht="12.75">
      <c r="A120" s="97">
        <f>'Ameacas-Pré-Resposta'!A118</f>
        <v>110</v>
      </c>
      <c r="B120" s="256">
        <f>'Ameacas-Des'!B118</f>
        <v>0</v>
      </c>
      <c r="C120" s="230">
        <f>'Ameacas-Des'!C118</f>
        <v>0</v>
      </c>
      <c r="D120" s="231">
        <f>'Ameacas-Des'!D118</f>
        <v>0</v>
      </c>
      <c r="E120" s="231">
        <f>'Ameacas-Des'!E118</f>
        <v>0</v>
      </c>
      <c r="F120" s="232">
        <f>'Ameacas-Des'!I118</f>
        <v>0</v>
      </c>
      <c r="G120" s="233"/>
      <c r="H120" s="234"/>
      <c r="I120" s="235">
        <v>0</v>
      </c>
      <c r="J120" s="99">
        <f>'Ameacas-Des'!F118</f>
        <v>0</v>
      </c>
      <c r="K120" s="92">
        <f>'Ameacas-Des'!G118</f>
        <v>0</v>
      </c>
      <c r="L120" s="236">
        <f t="shared" si="3"/>
        <v>0</v>
      </c>
      <c r="M120" s="233">
        <f>'Resposta-Ameacas'!M120</f>
        <v>0</v>
      </c>
      <c r="N120" s="235">
        <f>'Resposta-Ameacas'!N120</f>
        <v>0</v>
      </c>
      <c r="O120" s="235">
        <v>0</v>
      </c>
      <c r="P120" s="370"/>
      <c r="Q120" s="370"/>
      <c r="R120" s="371"/>
      <c r="S120" s="372">
        <v>0</v>
      </c>
      <c r="T120" s="23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</row>
    <row r="121" spans="1:72" s="96" customFormat="1" ht="12.75">
      <c r="A121" s="97">
        <f>'Ameacas-Pré-Resposta'!A119</f>
        <v>111</v>
      </c>
      <c r="B121" s="256">
        <f>'Ameacas-Des'!B119</f>
        <v>0</v>
      </c>
      <c r="C121" s="230">
        <f>'Ameacas-Des'!C119</f>
        <v>0</v>
      </c>
      <c r="D121" s="231">
        <f>'Ameacas-Des'!D119</f>
        <v>0</v>
      </c>
      <c r="E121" s="231">
        <f>'Ameacas-Des'!E119</f>
        <v>0</v>
      </c>
      <c r="F121" s="232">
        <f>'Ameacas-Des'!I119</f>
        <v>0</v>
      </c>
      <c r="G121" s="233"/>
      <c r="H121" s="234"/>
      <c r="I121" s="235">
        <v>0</v>
      </c>
      <c r="J121" s="99">
        <f>'Ameacas-Des'!F119</f>
        <v>0</v>
      </c>
      <c r="K121" s="92">
        <f>'Ameacas-Des'!G119</f>
        <v>0</v>
      </c>
      <c r="L121" s="236">
        <f t="shared" si="3"/>
        <v>0</v>
      </c>
      <c r="M121" s="233">
        <f>'Resposta-Ameacas'!M121</f>
        <v>0</v>
      </c>
      <c r="N121" s="235">
        <f>'Resposta-Ameacas'!N121</f>
        <v>0</v>
      </c>
      <c r="O121" s="235">
        <v>0</v>
      </c>
      <c r="P121" s="370"/>
      <c r="Q121" s="370"/>
      <c r="R121" s="371"/>
      <c r="S121" s="372">
        <v>0</v>
      </c>
      <c r="T121" s="23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95"/>
      <c r="BR121" s="95"/>
      <c r="BS121" s="95"/>
      <c r="BT121" s="95"/>
    </row>
    <row r="122" spans="1:72" s="96" customFormat="1" ht="12.75">
      <c r="A122" s="97">
        <f>'Ameacas-Pré-Resposta'!A120</f>
        <v>112</v>
      </c>
      <c r="B122" s="256">
        <f>'Ameacas-Des'!B120</f>
        <v>0</v>
      </c>
      <c r="C122" s="230">
        <f>'Ameacas-Des'!C120</f>
        <v>0</v>
      </c>
      <c r="D122" s="231">
        <f>'Ameacas-Des'!D120</f>
        <v>0</v>
      </c>
      <c r="E122" s="231">
        <f>'Ameacas-Des'!E120</f>
        <v>0</v>
      </c>
      <c r="F122" s="232">
        <f>'Ameacas-Des'!I120</f>
        <v>0</v>
      </c>
      <c r="G122" s="233"/>
      <c r="H122" s="234"/>
      <c r="I122" s="235">
        <v>0</v>
      </c>
      <c r="J122" s="99">
        <f>'Ameacas-Des'!F120</f>
        <v>0</v>
      </c>
      <c r="K122" s="92">
        <f>'Ameacas-Des'!G120</f>
        <v>0</v>
      </c>
      <c r="L122" s="236">
        <f t="shared" si="3"/>
        <v>0</v>
      </c>
      <c r="M122" s="233">
        <f>'Resposta-Ameacas'!M122</f>
        <v>0</v>
      </c>
      <c r="N122" s="235">
        <f>'Resposta-Ameacas'!N122</f>
        <v>0</v>
      </c>
      <c r="O122" s="235">
        <v>0</v>
      </c>
      <c r="P122" s="370"/>
      <c r="Q122" s="370"/>
      <c r="R122" s="371"/>
      <c r="S122" s="372">
        <v>0</v>
      </c>
      <c r="T122" s="23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  <c r="BP122" s="95"/>
      <c r="BQ122" s="95"/>
      <c r="BR122" s="95"/>
      <c r="BS122" s="95"/>
      <c r="BT122" s="95"/>
    </row>
    <row r="123" spans="1:72" s="96" customFormat="1" ht="12.75">
      <c r="A123" s="97">
        <f>'Ameacas-Pré-Resposta'!A121</f>
        <v>113</v>
      </c>
      <c r="B123" s="256">
        <f>'Ameacas-Des'!B121</f>
        <v>0</v>
      </c>
      <c r="C123" s="230">
        <f>'Ameacas-Des'!C121</f>
        <v>0</v>
      </c>
      <c r="D123" s="231">
        <f>'Ameacas-Des'!D121</f>
        <v>0</v>
      </c>
      <c r="E123" s="231">
        <f>'Ameacas-Des'!E121</f>
        <v>0</v>
      </c>
      <c r="F123" s="232">
        <f>'Ameacas-Des'!I121</f>
        <v>0</v>
      </c>
      <c r="G123" s="233"/>
      <c r="H123" s="234"/>
      <c r="I123" s="235">
        <v>0</v>
      </c>
      <c r="J123" s="99">
        <f>'Ameacas-Des'!F121</f>
        <v>0</v>
      </c>
      <c r="K123" s="92">
        <f>'Ameacas-Des'!G121</f>
        <v>0</v>
      </c>
      <c r="L123" s="236">
        <f t="shared" si="3"/>
        <v>0</v>
      </c>
      <c r="M123" s="233">
        <f>'Resposta-Ameacas'!M123</f>
        <v>0</v>
      </c>
      <c r="N123" s="235">
        <f>'Resposta-Ameacas'!N123</f>
        <v>0</v>
      </c>
      <c r="O123" s="235">
        <v>0</v>
      </c>
      <c r="P123" s="370"/>
      <c r="Q123" s="370"/>
      <c r="R123" s="371"/>
      <c r="S123" s="372">
        <v>0</v>
      </c>
      <c r="T123" s="23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5"/>
      <c r="BQ123" s="95"/>
      <c r="BR123" s="95"/>
      <c r="BS123" s="95"/>
      <c r="BT123" s="95"/>
    </row>
    <row r="124" spans="1:72" s="96" customFormat="1" ht="12.75">
      <c r="A124" s="97">
        <f>'Ameacas-Pré-Resposta'!A122</f>
        <v>114</v>
      </c>
      <c r="B124" s="256">
        <f>'Ameacas-Des'!B122</f>
        <v>0</v>
      </c>
      <c r="C124" s="230">
        <f>'Ameacas-Des'!C122</f>
        <v>0</v>
      </c>
      <c r="D124" s="231">
        <f>'Ameacas-Des'!D122</f>
        <v>0</v>
      </c>
      <c r="E124" s="231">
        <f>'Ameacas-Des'!E122</f>
        <v>0</v>
      </c>
      <c r="F124" s="232">
        <f>'Ameacas-Des'!I122</f>
        <v>0</v>
      </c>
      <c r="G124" s="233"/>
      <c r="H124" s="234"/>
      <c r="I124" s="235">
        <v>0</v>
      </c>
      <c r="J124" s="99">
        <f>'Ameacas-Des'!F122</f>
        <v>0</v>
      </c>
      <c r="K124" s="92">
        <f>'Ameacas-Des'!G122</f>
        <v>0</v>
      </c>
      <c r="L124" s="236">
        <f t="shared" si="3"/>
        <v>0</v>
      </c>
      <c r="M124" s="233">
        <f>'Resposta-Ameacas'!M124</f>
        <v>0</v>
      </c>
      <c r="N124" s="235">
        <f>'Resposta-Ameacas'!N124</f>
        <v>0</v>
      </c>
      <c r="O124" s="235">
        <v>0</v>
      </c>
      <c r="P124" s="370"/>
      <c r="Q124" s="370"/>
      <c r="R124" s="371"/>
      <c r="S124" s="372">
        <v>0</v>
      </c>
      <c r="T124" s="23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  <c r="BM124" s="95"/>
      <c r="BN124" s="95"/>
      <c r="BO124" s="95"/>
      <c r="BP124" s="95"/>
      <c r="BQ124" s="95"/>
      <c r="BR124" s="95"/>
      <c r="BS124" s="95"/>
      <c r="BT124" s="95"/>
    </row>
    <row r="125" spans="1:72" s="96" customFormat="1" ht="12.75">
      <c r="A125" s="97">
        <f>'Ameacas-Pré-Resposta'!A123</f>
        <v>115</v>
      </c>
      <c r="B125" s="256">
        <f>'Ameacas-Des'!B123</f>
        <v>0</v>
      </c>
      <c r="C125" s="230">
        <f>'Ameacas-Des'!C123</f>
        <v>0</v>
      </c>
      <c r="D125" s="231">
        <f>'Ameacas-Des'!D123</f>
        <v>0</v>
      </c>
      <c r="E125" s="231">
        <f>'Ameacas-Des'!E123</f>
        <v>0</v>
      </c>
      <c r="F125" s="232">
        <f>'Ameacas-Des'!I123</f>
        <v>0</v>
      </c>
      <c r="G125" s="233"/>
      <c r="H125" s="234"/>
      <c r="I125" s="235">
        <v>0</v>
      </c>
      <c r="J125" s="99">
        <f>'Ameacas-Des'!F123</f>
        <v>0</v>
      </c>
      <c r="K125" s="92">
        <f>'Ameacas-Des'!G123</f>
        <v>0</v>
      </c>
      <c r="L125" s="236">
        <f t="shared" si="3"/>
        <v>0</v>
      </c>
      <c r="M125" s="233">
        <f>'Resposta-Ameacas'!M125</f>
        <v>0</v>
      </c>
      <c r="N125" s="235">
        <f>'Resposta-Ameacas'!N125</f>
        <v>0</v>
      </c>
      <c r="O125" s="235">
        <v>0</v>
      </c>
      <c r="P125" s="370"/>
      <c r="Q125" s="370"/>
      <c r="R125" s="371"/>
      <c r="S125" s="372">
        <v>0</v>
      </c>
      <c r="T125" s="23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95"/>
      <c r="BP125" s="95"/>
      <c r="BQ125" s="95"/>
      <c r="BR125" s="95"/>
      <c r="BS125" s="95"/>
      <c r="BT125" s="95"/>
    </row>
    <row r="126" spans="1:72" s="96" customFormat="1" ht="12.75">
      <c r="A126" s="97">
        <f>'Ameacas-Pré-Resposta'!A124</f>
        <v>116</v>
      </c>
      <c r="B126" s="256">
        <f>'Ameacas-Des'!B124</f>
        <v>0</v>
      </c>
      <c r="C126" s="230">
        <f>'Ameacas-Des'!C124</f>
        <v>0</v>
      </c>
      <c r="D126" s="231">
        <f>'Ameacas-Des'!D124</f>
        <v>0</v>
      </c>
      <c r="E126" s="231">
        <f>'Ameacas-Des'!E124</f>
        <v>0</v>
      </c>
      <c r="F126" s="232">
        <f>'Ameacas-Des'!I124</f>
        <v>0</v>
      </c>
      <c r="G126" s="233"/>
      <c r="H126" s="234"/>
      <c r="I126" s="235">
        <v>0</v>
      </c>
      <c r="J126" s="99">
        <f>'Ameacas-Des'!F124</f>
        <v>0</v>
      </c>
      <c r="K126" s="92">
        <f>'Ameacas-Des'!G124</f>
        <v>0</v>
      </c>
      <c r="L126" s="236">
        <f t="shared" si="3"/>
        <v>0</v>
      </c>
      <c r="M126" s="233">
        <f>'Resposta-Ameacas'!M126</f>
        <v>0</v>
      </c>
      <c r="N126" s="235">
        <f>'Resposta-Ameacas'!N126</f>
        <v>0</v>
      </c>
      <c r="O126" s="235">
        <v>0</v>
      </c>
      <c r="P126" s="370"/>
      <c r="Q126" s="370"/>
      <c r="R126" s="371"/>
      <c r="S126" s="372">
        <v>0</v>
      </c>
      <c r="T126" s="23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95"/>
      <c r="BP126" s="95"/>
      <c r="BQ126" s="95"/>
      <c r="BR126" s="95"/>
      <c r="BS126" s="95"/>
      <c r="BT126" s="95"/>
    </row>
    <row r="127" spans="1:72" s="96" customFormat="1" ht="12.75">
      <c r="A127" s="97">
        <f>'Ameacas-Pré-Resposta'!A125</f>
        <v>117</v>
      </c>
      <c r="B127" s="256">
        <f>'Ameacas-Des'!B125</f>
        <v>0</v>
      </c>
      <c r="C127" s="230">
        <f>'Ameacas-Des'!C125</f>
        <v>0</v>
      </c>
      <c r="D127" s="231">
        <f>'Ameacas-Des'!D125</f>
        <v>0</v>
      </c>
      <c r="E127" s="231">
        <f>'Ameacas-Des'!E125</f>
        <v>0</v>
      </c>
      <c r="F127" s="232">
        <f>'Ameacas-Des'!I125</f>
        <v>0</v>
      </c>
      <c r="G127" s="233"/>
      <c r="H127" s="234"/>
      <c r="I127" s="235">
        <v>0</v>
      </c>
      <c r="J127" s="99">
        <f>'Ameacas-Des'!F125</f>
        <v>0</v>
      </c>
      <c r="K127" s="92">
        <f>'Ameacas-Des'!G125</f>
        <v>0</v>
      </c>
      <c r="L127" s="236">
        <f t="shared" si="3"/>
        <v>0</v>
      </c>
      <c r="M127" s="233">
        <f>'Resposta-Ameacas'!M127</f>
        <v>0</v>
      </c>
      <c r="N127" s="235">
        <f>'Resposta-Ameacas'!N127</f>
        <v>0</v>
      </c>
      <c r="O127" s="235">
        <v>0</v>
      </c>
      <c r="P127" s="370"/>
      <c r="Q127" s="370"/>
      <c r="R127" s="371"/>
      <c r="S127" s="372">
        <v>0</v>
      </c>
      <c r="T127" s="23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  <c r="BK127" s="95"/>
      <c r="BL127" s="95"/>
      <c r="BM127" s="95"/>
      <c r="BN127" s="95"/>
      <c r="BO127" s="95"/>
      <c r="BP127" s="95"/>
      <c r="BQ127" s="95"/>
      <c r="BR127" s="95"/>
      <c r="BS127" s="95"/>
      <c r="BT127" s="95"/>
    </row>
    <row r="128" spans="1:72" s="96" customFormat="1" ht="12.75">
      <c r="A128" s="97">
        <f>'Ameacas-Pré-Resposta'!A126</f>
        <v>118</v>
      </c>
      <c r="B128" s="256">
        <f>'Ameacas-Des'!B126</f>
        <v>0</v>
      </c>
      <c r="C128" s="230">
        <f>'Ameacas-Des'!C126</f>
        <v>0</v>
      </c>
      <c r="D128" s="231">
        <f>'Ameacas-Des'!D126</f>
        <v>0</v>
      </c>
      <c r="E128" s="231">
        <f>'Ameacas-Des'!E126</f>
        <v>0</v>
      </c>
      <c r="F128" s="232">
        <f>'Ameacas-Des'!I126</f>
        <v>0</v>
      </c>
      <c r="G128" s="233"/>
      <c r="H128" s="234"/>
      <c r="I128" s="235">
        <v>0</v>
      </c>
      <c r="J128" s="99">
        <f>'Ameacas-Des'!F126</f>
        <v>0</v>
      </c>
      <c r="K128" s="92">
        <f>'Ameacas-Des'!G126</f>
        <v>0</v>
      </c>
      <c r="L128" s="236">
        <f t="shared" si="3"/>
        <v>0</v>
      </c>
      <c r="M128" s="233">
        <f>'Resposta-Ameacas'!M128</f>
        <v>0</v>
      </c>
      <c r="N128" s="235">
        <f>'Resposta-Ameacas'!N128</f>
        <v>0</v>
      </c>
      <c r="O128" s="235">
        <v>0</v>
      </c>
      <c r="P128" s="370"/>
      <c r="Q128" s="370"/>
      <c r="R128" s="371"/>
      <c r="S128" s="372">
        <v>0</v>
      </c>
      <c r="T128" s="23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5"/>
      <c r="BI128" s="95"/>
      <c r="BJ128" s="95"/>
      <c r="BK128" s="95"/>
      <c r="BL128" s="95"/>
      <c r="BM128" s="95"/>
      <c r="BN128" s="95"/>
      <c r="BO128" s="95"/>
      <c r="BP128" s="95"/>
      <c r="BQ128" s="95"/>
      <c r="BR128" s="95"/>
      <c r="BS128" s="95"/>
      <c r="BT128" s="95"/>
    </row>
    <row r="129" spans="1:72" s="96" customFormat="1" ht="12.75">
      <c r="A129" s="97">
        <f>'Ameacas-Pré-Resposta'!A127</f>
        <v>119</v>
      </c>
      <c r="B129" s="256">
        <f>'Ameacas-Des'!B127</f>
        <v>0</v>
      </c>
      <c r="C129" s="230">
        <f>'Ameacas-Des'!C127</f>
        <v>0</v>
      </c>
      <c r="D129" s="231">
        <f>'Ameacas-Des'!D127</f>
        <v>0</v>
      </c>
      <c r="E129" s="231">
        <f>'Ameacas-Des'!E127</f>
        <v>0</v>
      </c>
      <c r="F129" s="232">
        <f>'Ameacas-Des'!I127</f>
        <v>0</v>
      </c>
      <c r="G129" s="233"/>
      <c r="H129" s="234"/>
      <c r="I129" s="235">
        <v>0</v>
      </c>
      <c r="J129" s="99">
        <f>'Ameacas-Des'!F127</f>
        <v>0</v>
      </c>
      <c r="K129" s="92">
        <f>'Ameacas-Des'!G127</f>
        <v>0</v>
      </c>
      <c r="L129" s="236">
        <f t="shared" si="3"/>
        <v>0</v>
      </c>
      <c r="M129" s="233">
        <f>'Resposta-Ameacas'!M129</f>
        <v>0</v>
      </c>
      <c r="N129" s="235">
        <f>'Resposta-Ameacas'!N129</f>
        <v>0</v>
      </c>
      <c r="O129" s="235">
        <v>0</v>
      </c>
      <c r="P129" s="370"/>
      <c r="Q129" s="370"/>
      <c r="R129" s="371"/>
      <c r="S129" s="372">
        <v>0</v>
      </c>
      <c r="T129" s="23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  <c r="BP129" s="95"/>
      <c r="BQ129" s="95"/>
      <c r="BR129" s="95"/>
      <c r="BS129" s="95"/>
      <c r="BT129" s="95"/>
    </row>
    <row r="130" spans="1:72" s="96" customFormat="1" ht="12.75">
      <c r="A130" s="97">
        <f>'Ameacas-Pré-Resposta'!A128</f>
        <v>120</v>
      </c>
      <c r="B130" s="256">
        <f>'Ameacas-Des'!B128</f>
        <v>0</v>
      </c>
      <c r="C130" s="230">
        <f>'Ameacas-Des'!C128</f>
        <v>0</v>
      </c>
      <c r="D130" s="231">
        <f>'Ameacas-Des'!D128</f>
        <v>0</v>
      </c>
      <c r="E130" s="231">
        <f>'Ameacas-Des'!E128</f>
        <v>0</v>
      </c>
      <c r="F130" s="232">
        <f>'Ameacas-Des'!I128</f>
        <v>0</v>
      </c>
      <c r="G130" s="233"/>
      <c r="H130" s="234"/>
      <c r="I130" s="235">
        <v>0</v>
      </c>
      <c r="J130" s="99">
        <f>'Ameacas-Des'!F128</f>
        <v>0</v>
      </c>
      <c r="K130" s="92">
        <f>'Ameacas-Des'!G128</f>
        <v>0</v>
      </c>
      <c r="L130" s="236">
        <f t="shared" si="3"/>
        <v>0</v>
      </c>
      <c r="M130" s="233">
        <f>'Resposta-Ameacas'!M130</f>
        <v>0</v>
      </c>
      <c r="N130" s="235">
        <f>'Resposta-Ameacas'!N130</f>
        <v>0</v>
      </c>
      <c r="O130" s="235">
        <v>0</v>
      </c>
      <c r="P130" s="370"/>
      <c r="Q130" s="370"/>
      <c r="R130" s="371"/>
      <c r="S130" s="372">
        <v>0</v>
      </c>
      <c r="T130" s="23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  <c r="BN130" s="95"/>
      <c r="BO130" s="95"/>
      <c r="BP130" s="95"/>
      <c r="BQ130" s="95"/>
      <c r="BR130" s="95"/>
      <c r="BS130" s="95"/>
      <c r="BT130" s="95"/>
    </row>
    <row r="131" spans="1:72" s="96" customFormat="1" ht="12.75">
      <c r="A131" s="97">
        <f>'Ameacas-Pré-Resposta'!A129</f>
        <v>121</v>
      </c>
      <c r="B131" s="256">
        <f>'Ameacas-Des'!B129</f>
        <v>0</v>
      </c>
      <c r="C131" s="230">
        <f>'Ameacas-Des'!C129</f>
        <v>0</v>
      </c>
      <c r="D131" s="231">
        <f>'Ameacas-Des'!D129</f>
        <v>0</v>
      </c>
      <c r="E131" s="231">
        <f>'Ameacas-Des'!E129</f>
        <v>0</v>
      </c>
      <c r="F131" s="232">
        <f>'Ameacas-Des'!I129</f>
        <v>0</v>
      </c>
      <c r="G131" s="233"/>
      <c r="H131" s="234"/>
      <c r="I131" s="235">
        <v>0</v>
      </c>
      <c r="J131" s="99">
        <f>'Ameacas-Des'!F129</f>
        <v>0</v>
      </c>
      <c r="K131" s="92">
        <f>'Ameacas-Des'!G129</f>
        <v>0</v>
      </c>
      <c r="L131" s="236">
        <f t="shared" si="3"/>
        <v>0</v>
      </c>
      <c r="M131" s="233">
        <f>'Resposta-Ameacas'!M131</f>
        <v>0</v>
      </c>
      <c r="N131" s="235">
        <f>'Resposta-Ameacas'!N131</f>
        <v>0</v>
      </c>
      <c r="O131" s="235">
        <v>0</v>
      </c>
      <c r="P131" s="370"/>
      <c r="Q131" s="370"/>
      <c r="R131" s="371"/>
      <c r="S131" s="372">
        <v>0</v>
      </c>
      <c r="T131" s="23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  <c r="BN131" s="95"/>
      <c r="BO131" s="95"/>
      <c r="BP131" s="95"/>
      <c r="BQ131" s="95"/>
      <c r="BR131" s="95"/>
      <c r="BS131" s="95"/>
      <c r="BT131" s="95"/>
    </row>
    <row r="132" spans="1:72" s="96" customFormat="1" ht="12.75">
      <c r="A132" s="97">
        <f>'Ameacas-Pré-Resposta'!A130</f>
        <v>122</v>
      </c>
      <c r="B132" s="256">
        <f>'Ameacas-Des'!B130</f>
        <v>0</v>
      </c>
      <c r="C132" s="230">
        <f>'Ameacas-Des'!C130</f>
        <v>0</v>
      </c>
      <c r="D132" s="231">
        <f>'Ameacas-Des'!D130</f>
        <v>0</v>
      </c>
      <c r="E132" s="231">
        <f>'Ameacas-Des'!E130</f>
        <v>0</v>
      </c>
      <c r="F132" s="232">
        <f>'Ameacas-Des'!I130</f>
        <v>0</v>
      </c>
      <c r="G132" s="233"/>
      <c r="H132" s="234"/>
      <c r="I132" s="235">
        <v>0</v>
      </c>
      <c r="J132" s="99">
        <f>'Ameacas-Des'!F130</f>
        <v>0</v>
      </c>
      <c r="K132" s="92">
        <f>'Ameacas-Des'!G130</f>
        <v>0</v>
      </c>
      <c r="L132" s="236">
        <f t="shared" si="3"/>
        <v>0</v>
      </c>
      <c r="M132" s="233">
        <f>'Resposta-Ameacas'!M132</f>
        <v>0</v>
      </c>
      <c r="N132" s="235">
        <f>'Resposta-Ameacas'!N132</f>
        <v>0</v>
      </c>
      <c r="O132" s="235">
        <v>0</v>
      </c>
      <c r="P132" s="370"/>
      <c r="Q132" s="370"/>
      <c r="R132" s="371"/>
      <c r="S132" s="372">
        <v>0</v>
      </c>
      <c r="T132" s="23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  <c r="BN132" s="95"/>
      <c r="BO132" s="95"/>
      <c r="BP132" s="95"/>
      <c r="BQ132" s="95"/>
      <c r="BR132" s="95"/>
      <c r="BS132" s="95"/>
      <c r="BT132" s="95"/>
    </row>
    <row r="133" spans="1:72" s="96" customFormat="1" ht="12.75">
      <c r="A133" s="97">
        <f>'Ameacas-Pré-Resposta'!A131</f>
        <v>123</v>
      </c>
      <c r="B133" s="256">
        <f>'Ameacas-Des'!B131</f>
        <v>0</v>
      </c>
      <c r="C133" s="230">
        <f>'Ameacas-Des'!C131</f>
        <v>0</v>
      </c>
      <c r="D133" s="231">
        <f>'Ameacas-Des'!D131</f>
        <v>0</v>
      </c>
      <c r="E133" s="231">
        <f>'Ameacas-Des'!E131</f>
        <v>0</v>
      </c>
      <c r="F133" s="232">
        <f>'Ameacas-Des'!I131</f>
        <v>0</v>
      </c>
      <c r="G133" s="233"/>
      <c r="H133" s="234"/>
      <c r="I133" s="235">
        <v>0</v>
      </c>
      <c r="J133" s="99">
        <f>'Ameacas-Des'!F131</f>
        <v>0</v>
      </c>
      <c r="K133" s="92">
        <f>'Ameacas-Des'!G131</f>
        <v>0</v>
      </c>
      <c r="L133" s="236">
        <f t="shared" si="3"/>
        <v>0</v>
      </c>
      <c r="M133" s="233">
        <f>'Resposta-Ameacas'!M133</f>
        <v>0</v>
      </c>
      <c r="N133" s="235">
        <f>'Resposta-Ameacas'!N133</f>
        <v>0</v>
      </c>
      <c r="O133" s="235">
        <v>0</v>
      </c>
      <c r="P133" s="370"/>
      <c r="Q133" s="370"/>
      <c r="R133" s="371"/>
      <c r="S133" s="372">
        <v>0</v>
      </c>
      <c r="T133" s="23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95"/>
      <c r="BP133" s="95"/>
      <c r="BQ133" s="95"/>
      <c r="BR133" s="95"/>
      <c r="BS133" s="95"/>
      <c r="BT133" s="95"/>
    </row>
    <row r="134" spans="1:72" s="96" customFormat="1" ht="12.75">
      <c r="A134" s="97">
        <f>'Ameacas-Pré-Resposta'!A132</f>
        <v>124</v>
      </c>
      <c r="B134" s="256">
        <f>'Ameacas-Des'!B132</f>
        <v>0</v>
      </c>
      <c r="C134" s="230">
        <f>'Ameacas-Des'!C132</f>
        <v>0</v>
      </c>
      <c r="D134" s="231">
        <f>'Ameacas-Des'!D132</f>
        <v>0</v>
      </c>
      <c r="E134" s="231">
        <f>'Ameacas-Des'!E132</f>
        <v>0</v>
      </c>
      <c r="F134" s="232">
        <f>'Ameacas-Des'!I132</f>
        <v>0</v>
      </c>
      <c r="G134" s="233"/>
      <c r="H134" s="234"/>
      <c r="I134" s="235">
        <v>0</v>
      </c>
      <c r="J134" s="99">
        <f>'Ameacas-Des'!F132</f>
        <v>0</v>
      </c>
      <c r="K134" s="92">
        <f>'Ameacas-Des'!G132</f>
        <v>0</v>
      </c>
      <c r="L134" s="236">
        <f t="shared" si="3"/>
        <v>0</v>
      </c>
      <c r="M134" s="233">
        <f>'Resposta-Ameacas'!M134</f>
        <v>0</v>
      </c>
      <c r="N134" s="235">
        <f>'Resposta-Ameacas'!N134</f>
        <v>0</v>
      </c>
      <c r="O134" s="235">
        <v>0</v>
      </c>
      <c r="P134" s="370"/>
      <c r="Q134" s="370"/>
      <c r="R134" s="371"/>
      <c r="S134" s="372">
        <v>0</v>
      </c>
      <c r="T134" s="23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5"/>
      <c r="BR134" s="95"/>
      <c r="BS134" s="95"/>
      <c r="BT134" s="95"/>
    </row>
    <row r="135" spans="1:72" s="96" customFormat="1" ht="12.75">
      <c r="A135" s="97">
        <f>'Ameacas-Pré-Resposta'!A133</f>
        <v>125</v>
      </c>
      <c r="B135" s="256">
        <f>'Ameacas-Des'!B133</f>
        <v>0</v>
      </c>
      <c r="C135" s="230">
        <f>'Ameacas-Des'!C133</f>
        <v>0</v>
      </c>
      <c r="D135" s="231">
        <f>'Ameacas-Des'!D133</f>
        <v>0</v>
      </c>
      <c r="E135" s="231">
        <f>'Ameacas-Des'!E133</f>
        <v>0</v>
      </c>
      <c r="F135" s="232">
        <f>'Ameacas-Des'!I133</f>
        <v>0</v>
      </c>
      <c r="G135" s="233"/>
      <c r="H135" s="234"/>
      <c r="I135" s="235">
        <v>0</v>
      </c>
      <c r="J135" s="99">
        <f>'Ameacas-Des'!F133</f>
        <v>0</v>
      </c>
      <c r="K135" s="92">
        <f>'Ameacas-Des'!G133</f>
        <v>0</v>
      </c>
      <c r="L135" s="236">
        <f t="shared" si="3"/>
        <v>0</v>
      </c>
      <c r="M135" s="233">
        <f>'Resposta-Ameacas'!M135</f>
        <v>0</v>
      </c>
      <c r="N135" s="235">
        <f>'Resposta-Ameacas'!N135</f>
        <v>0</v>
      </c>
      <c r="O135" s="235">
        <v>0</v>
      </c>
      <c r="P135" s="370"/>
      <c r="Q135" s="370"/>
      <c r="R135" s="371"/>
      <c r="S135" s="372">
        <v>0</v>
      </c>
      <c r="T135" s="23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  <c r="BP135" s="95"/>
      <c r="BQ135" s="95"/>
      <c r="BR135" s="95"/>
      <c r="BS135" s="95"/>
      <c r="BT135" s="95"/>
    </row>
    <row r="136" spans="1:72" s="96" customFormat="1" ht="12.75">
      <c r="A136" s="97">
        <f>'Ameacas-Pré-Resposta'!A134</f>
        <v>126</v>
      </c>
      <c r="B136" s="256">
        <f>'Ameacas-Des'!B134</f>
        <v>0</v>
      </c>
      <c r="C136" s="230">
        <f>'Ameacas-Des'!C134</f>
        <v>0</v>
      </c>
      <c r="D136" s="231">
        <f>'Ameacas-Des'!D134</f>
        <v>0</v>
      </c>
      <c r="E136" s="231">
        <f>'Ameacas-Des'!E134</f>
        <v>0</v>
      </c>
      <c r="F136" s="232">
        <f>'Ameacas-Des'!I134</f>
        <v>0</v>
      </c>
      <c r="G136" s="233"/>
      <c r="H136" s="234"/>
      <c r="I136" s="235">
        <v>0</v>
      </c>
      <c r="J136" s="99">
        <f>'Ameacas-Des'!F134</f>
        <v>0</v>
      </c>
      <c r="K136" s="92">
        <f>'Ameacas-Des'!G134</f>
        <v>0</v>
      </c>
      <c r="L136" s="236">
        <f t="shared" si="3"/>
        <v>0</v>
      </c>
      <c r="M136" s="233">
        <f>'Resposta-Ameacas'!M136</f>
        <v>0</v>
      </c>
      <c r="N136" s="235">
        <f>'Resposta-Ameacas'!N136</f>
        <v>0</v>
      </c>
      <c r="O136" s="235">
        <v>0</v>
      </c>
      <c r="P136" s="370"/>
      <c r="Q136" s="370"/>
      <c r="R136" s="371"/>
      <c r="S136" s="372">
        <v>0</v>
      </c>
      <c r="T136" s="23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</row>
    <row r="137" spans="1:72" s="96" customFormat="1" ht="12.75">
      <c r="A137" s="97">
        <f>'Ameacas-Pré-Resposta'!A135</f>
        <v>127</v>
      </c>
      <c r="B137" s="256">
        <f>'Ameacas-Des'!B135</f>
        <v>0</v>
      </c>
      <c r="C137" s="230">
        <f>'Ameacas-Des'!C135</f>
        <v>0</v>
      </c>
      <c r="D137" s="231">
        <f>'Ameacas-Des'!D135</f>
        <v>0</v>
      </c>
      <c r="E137" s="231">
        <f>'Ameacas-Des'!E135</f>
        <v>0</v>
      </c>
      <c r="F137" s="232">
        <f>'Ameacas-Des'!I135</f>
        <v>0</v>
      </c>
      <c r="G137" s="233"/>
      <c r="H137" s="234"/>
      <c r="I137" s="235">
        <v>0</v>
      </c>
      <c r="J137" s="99">
        <f>'Ameacas-Des'!F135</f>
        <v>0</v>
      </c>
      <c r="K137" s="92">
        <f>'Ameacas-Des'!G135</f>
        <v>0</v>
      </c>
      <c r="L137" s="236">
        <f t="shared" si="3"/>
        <v>0</v>
      </c>
      <c r="M137" s="233">
        <f>'Resposta-Ameacas'!M137</f>
        <v>0</v>
      </c>
      <c r="N137" s="235">
        <f>'Resposta-Ameacas'!N137</f>
        <v>0</v>
      </c>
      <c r="O137" s="235">
        <v>0</v>
      </c>
      <c r="P137" s="370"/>
      <c r="Q137" s="370"/>
      <c r="R137" s="371"/>
      <c r="S137" s="372">
        <v>0</v>
      </c>
      <c r="T137" s="23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  <c r="BN137" s="95"/>
      <c r="BO137" s="95"/>
      <c r="BP137" s="95"/>
      <c r="BQ137" s="95"/>
      <c r="BR137" s="95"/>
      <c r="BS137" s="95"/>
      <c r="BT137" s="95"/>
    </row>
    <row r="138" spans="1:72" s="96" customFormat="1" ht="12.75">
      <c r="A138" s="97">
        <f>'Ameacas-Pré-Resposta'!A136</f>
        <v>128</v>
      </c>
      <c r="B138" s="256">
        <f>'Ameacas-Des'!B136</f>
        <v>0</v>
      </c>
      <c r="C138" s="230">
        <f>'Ameacas-Des'!C136</f>
        <v>0</v>
      </c>
      <c r="D138" s="231">
        <f>'Ameacas-Des'!D136</f>
        <v>0</v>
      </c>
      <c r="E138" s="231">
        <f>'Ameacas-Des'!E136</f>
        <v>0</v>
      </c>
      <c r="F138" s="232">
        <f>'Ameacas-Des'!I136</f>
        <v>0</v>
      </c>
      <c r="G138" s="233"/>
      <c r="H138" s="234"/>
      <c r="I138" s="235">
        <v>0</v>
      </c>
      <c r="J138" s="99">
        <f>'Ameacas-Des'!F136</f>
        <v>0</v>
      </c>
      <c r="K138" s="92">
        <f>'Ameacas-Des'!G136</f>
        <v>0</v>
      </c>
      <c r="L138" s="236">
        <f t="shared" si="3"/>
        <v>0</v>
      </c>
      <c r="M138" s="233">
        <f>'Resposta-Ameacas'!M138</f>
        <v>0</v>
      </c>
      <c r="N138" s="235">
        <f>'Resposta-Ameacas'!N138</f>
        <v>0</v>
      </c>
      <c r="O138" s="235">
        <v>0</v>
      </c>
      <c r="P138" s="370"/>
      <c r="Q138" s="370"/>
      <c r="R138" s="371"/>
      <c r="S138" s="372">
        <v>0</v>
      </c>
      <c r="T138" s="23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  <c r="BN138" s="95"/>
      <c r="BO138" s="95"/>
      <c r="BP138" s="95"/>
      <c r="BQ138" s="95"/>
      <c r="BR138" s="95"/>
      <c r="BS138" s="95"/>
      <c r="BT138" s="95"/>
    </row>
    <row r="139" spans="1:72" s="96" customFormat="1" ht="12.75">
      <c r="A139" s="97">
        <f>'Ameacas-Pré-Resposta'!A137</f>
        <v>129</v>
      </c>
      <c r="B139" s="256">
        <f>'Ameacas-Des'!B137</f>
        <v>0</v>
      </c>
      <c r="C139" s="230">
        <f>'Ameacas-Des'!C137</f>
        <v>0</v>
      </c>
      <c r="D139" s="231">
        <f>'Ameacas-Des'!D137</f>
        <v>0</v>
      </c>
      <c r="E139" s="231">
        <f>'Ameacas-Des'!E137</f>
        <v>0</v>
      </c>
      <c r="F139" s="232">
        <f>'Ameacas-Des'!I137</f>
        <v>0</v>
      </c>
      <c r="G139" s="233"/>
      <c r="H139" s="234"/>
      <c r="I139" s="235">
        <v>0</v>
      </c>
      <c r="J139" s="99">
        <f>'Ameacas-Des'!F137</f>
        <v>0</v>
      </c>
      <c r="K139" s="92">
        <f>'Ameacas-Des'!G137</f>
        <v>0</v>
      </c>
      <c r="L139" s="236">
        <f aca="true" t="shared" si="4" ref="L139:L170">J139*K139</f>
        <v>0</v>
      </c>
      <c r="M139" s="233">
        <f>'Resposta-Ameacas'!M139</f>
        <v>0</v>
      </c>
      <c r="N139" s="235">
        <f>'Resposta-Ameacas'!N139</f>
        <v>0</v>
      </c>
      <c r="O139" s="235">
        <v>0</v>
      </c>
      <c r="P139" s="370"/>
      <c r="Q139" s="370"/>
      <c r="R139" s="371"/>
      <c r="S139" s="372">
        <v>0</v>
      </c>
      <c r="T139" s="23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  <c r="BN139" s="95"/>
      <c r="BO139" s="95"/>
      <c r="BP139" s="95"/>
      <c r="BQ139" s="95"/>
      <c r="BR139" s="95"/>
      <c r="BS139" s="95"/>
      <c r="BT139" s="95"/>
    </row>
    <row r="140" spans="1:72" s="96" customFormat="1" ht="12.75">
      <c r="A140" s="97">
        <f>'Ameacas-Pré-Resposta'!A138</f>
        <v>130</v>
      </c>
      <c r="B140" s="256">
        <f>'Ameacas-Des'!B138</f>
        <v>0</v>
      </c>
      <c r="C140" s="230">
        <f>'Ameacas-Des'!C138</f>
        <v>0</v>
      </c>
      <c r="D140" s="231">
        <f>'Ameacas-Des'!D138</f>
        <v>0</v>
      </c>
      <c r="E140" s="231">
        <f>'Ameacas-Des'!E138</f>
        <v>0</v>
      </c>
      <c r="F140" s="232">
        <f>'Ameacas-Des'!I138</f>
        <v>0</v>
      </c>
      <c r="G140" s="233"/>
      <c r="H140" s="234"/>
      <c r="I140" s="235">
        <v>0</v>
      </c>
      <c r="J140" s="99">
        <f>'Ameacas-Des'!F138</f>
        <v>0</v>
      </c>
      <c r="K140" s="92">
        <f>'Ameacas-Des'!G138</f>
        <v>0</v>
      </c>
      <c r="L140" s="236">
        <f t="shared" si="4"/>
        <v>0</v>
      </c>
      <c r="M140" s="233">
        <f>'Resposta-Ameacas'!M140</f>
        <v>0</v>
      </c>
      <c r="N140" s="235">
        <f>'Resposta-Ameacas'!N140</f>
        <v>0</v>
      </c>
      <c r="O140" s="235">
        <v>0</v>
      </c>
      <c r="P140" s="370"/>
      <c r="Q140" s="370"/>
      <c r="R140" s="371"/>
      <c r="S140" s="372">
        <v>0</v>
      </c>
      <c r="T140" s="23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  <c r="BN140" s="95"/>
      <c r="BO140" s="95"/>
      <c r="BP140" s="95"/>
      <c r="BQ140" s="95"/>
      <c r="BR140" s="95"/>
      <c r="BS140" s="95"/>
      <c r="BT140" s="95"/>
    </row>
    <row r="141" spans="1:72" s="96" customFormat="1" ht="12.75">
      <c r="A141" s="97">
        <f>'Ameacas-Pré-Resposta'!A139</f>
        <v>131</v>
      </c>
      <c r="B141" s="256">
        <f>'Ameacas-Des'!B139</f>
        <v>0</v>
      </c>
      <c r="C141" s="230">
        <f>'Ameacas-Des'!C139</f>
        <v>0</v>
      </c>
      <c r="D141" s="231">
        <f>'Ameacas-Des'!D139</f>
        <v>0</v>
      </c>
      <c r="E141" s="231">
        <f>'Ameacas-Des'!E139</f>
        <v>0</v>
      </c>
      <c r="F141" s="232">
        <f>'Ameacas-Des'!I139</f>
        <v>0</v>
      </c>
      <c r="G141" s="233"/>
      <c r="H141" s="234"/>
      <c r="I141" s="235">
        <v>0</v>
      </c>
      <c r="J141" s="99">
        <f>'Ameacas-Des'!F139</f>
        <v>0</v>
      </c>
      <c r="K141" s="92">
        <f>'Ameacas-Des'!G139</f>
        <v>0</v>
      </c>
      <c r="L141" s="236">
        <f t="shared" si="4"/>
        <v>0</v>
      </c>
      <c r="M141" s="233">
        <f>'Resposta-Ameacas'!M141</f>
        <v>0</v>
      </c>
      <c r="N141" s="235">
        <f>'Resposta-Ameacas'!N141</f>
        <v>0</v>
      </c>
      <c r="O141" s="235">
        <v>0</v>
      </c>
      <c r="P141" s="370"/>
      <c r="Q141" s="370"/>
      <c r="R141" s="371"/>
      <c r="S141" s="372">
        <v>0</v>
      </c>
      <c r="T141" s="23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5"/>
      <c r="BR141" s="95"/>
      <c r="BS141" s="95"/>
      <c r="BT141" s="95"/>
    </row>
    <row r="142" spans="1:72" s="96" customFormat="1" ht="12.75">
      <c r="A142" s="97">
        <f>'Ameacas-Pré-Resposta'!A140</f>
        <v>132</v>
      </c>
      <c r="B142" s="256">
        <f>'Ameacas-Des'!B140</f>
        <v>0</v>
      </c>
      <c r="C142" s="230">
        <f>'Ameacas-Des'!C140</f>
        <v>0</v>
      </c>
      <c r="D142" s="231">
        <f>'Ameacas-Des'!D140</f>
        <v>0</v>
      </c>
      <c r="E142" s="231">
        <f>'Ameacas-Des'!E140</f>
        <v>0</v>
      </c>
      <c r="F142" s="232">
        <f>'Ameacas-Des'!I140</f>
        <v>0</v>
      </c>
      <c r="G142" s="233"/>
      <c r="H142" s="234"/>
      <c r="I142" s="235">
        <v>0</v>
      </c>
      <c r="J142" s="99">
        <f>'Ameacas-Des'!F140</f>
        <v>0</v>
      </c>
      <c r="K142" s="92">
        <f>'Ameacas-Des'!G140</f>
        <v>0</v>
      </c>
      <c r="L142" s="236">
        <f t="shared" si="4"/>
        <v>0</v>
      </c>
      <c r="M142" s="233">
        <f>'Resposta-Ameacas'!M142</f>
        <v>0</v>
      </c>
      <c r="N142" s="235">
        <f>'Resposta-Ameacas'!N142</f>
        <v>0</v>
      </c>
      <c r="O142" s="235">
        <v>0</v>
      </c>
      <c r="P142" s="370"/>
      <c r="Q142" s="370"/>
      <c r="R142" s="371"/>
      <c r="S142" s="372">
        <v>0</v>
      </c>
      <c r="T142" s="23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  <c r="BQ142" s="95"/>
      <c r="BR142" s="95"/>
      <c r="BS142" s="95"/>
      <c r="BT142" s="95"/>
    </row>
    <row r="143" spans="1:72" s="96" customFormat="1" ht="12.75">
      <c r="A143" s="97">
        <f>'Ameacas-Pré-Resposta'!A141</f>
        <v>133</v>
      </c>
      <c r="B143" s="256">
        <f>'Ameacas-Des'!B141</f>
        <v>0</v>
      </c>
      <c r="C143" s="230">
        <f>'Ameacas-Des'!C141</f>
        <v>0</v>
      </c>
      <c r="D143" s="231">
        <f>'Ameacas-Des'!D141</f>
        <v>0</v>
      </c>
      <c r="E143" s="231">
        <f>'Ameacas-Des'!E141</f>
        <v>0</v>
      </c>
      <c r="F143" s="232">
        <f>'Ameacas-Des'!I141</f>
        <v>0</v>
      </c>
      <c r="G143" s="233"/>
      <c r="H143" s="234"/>
      <c r="I143" s="235">
        <v>0</v>
      </c>
      <c r="J143" s="99">
        <f>'Ameacas-Des'!F141</f>
        <v>0</v>
      </c>
      <c r="K143" s="92">
        <f>'Ameacas-Des'!G141</f>
        <v>0</v>
      </c>
      <c r="L143" s="236">
        <f t="shared" si="4"/>
        <v>0</v>
      </c>
      <c r="M143" s="233">
        <f>'Resposta-Ameacas'!M143</f>
        <v>0</v>
      </c>
      <c r="N143" s="235">
        <f>'Resposta-Ameacas'!N143</f>
        <v>0</v>
      </c>
      <c r="O143" s="235">
        <v>0</v>
      </c>
      <c r="P143" s="370"/>
      <c r="Q143" s="370"/>
      <c r="R143" s="371"/>
      <c r="S143" s="372">
        <v>0</v>
      </c>
      <c r="T143" s="23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  <c r="BN143" s="95"/>
      <c r="BO143" s="95"/>
      <c r="BP143" s="95"/>
      <c r="BQ143" s="95"/>
      <c r="BR143" s="95"/>
      <c r="BS143" s="95"/>
      <c r="BT143" s="95"/>
    </row>
    <row r="144" spans="1:72" s="96" customFormat="1" ht="12.75">
      <c r="A144" s="97">
        <f>'Ameacas-Pré-Resposta'!A142</f>
        <v>134</v>
      </c>
      <c r="B144" s="256">
        <f>'Ameacas-Des'!B142</f>
        <v>0</v>
      </c>
      <c r="C144" s="230">
        <f>'Ameacas-Des'!C142</f>
        <v>0</v>
      </c>
      <c r="D144" s="231">
        <f>'Ameacas-Des'!D142</f>
        <v>0</v>
      </c>
      <c r="E144" s="231">
        <f>'Ameacas-Des'!E142</f>
        <v>0</v>
      </c>
      <c r="F144" s="232">
        <f>'Ameacas-Des'!I142</f>
        <v>0</v>
      </c>
      <c r="G144" s="233"/>
      <c r="H144" s="234"/>
      <c r="I144" s="235">
        <v>0</v>
      </c>
      <c r="J144" s="99">
        <f>'Ameacas-Des'!F142</f>
        <v>0</v>
      </c>
      <c r="K144" s="92">
        <f>'Ameacas-Des'!G142</f>
        <v>0</v>
      </c>
      <c r="L144" s="236">
        <f t="shared" si="4"/>
        <v>0</v>
      </c>
      <c r="M144" s="233">
        <f>'Resposta-Ameacas'!M144</f>
        <v>0</v>
      </c>
      <c r="N144" s="235">
        <f>'Resposta-Ameacas'!N144</f>
        <v>0</v>
      </c>
      <c r="O144" s="235">
        <v>0</v>
      </c>
      <c r="P144" s="370"/>
      <c r="Q144" s="370"/>
      <c r="R144" s="371"/>
      <c r="S144" s="372">
        <v>0</v>
      </c>
      <c r="T144" s="23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  <c r="BM144" s="95"/>
      <c r="BN144" s="95"/>
      <c r="BO144" s="95"/>
      <c r="BP144" s="95"/>
      <c r="BQ144" s="95"/>
      <c r="BR144" s="95"/>
      <c r="BS144" s="95"/>
      <c r="BT144" s="95"/>
    </row>
    <row r="145" spans="1:72" s="96" customFormat="1" ht="12.75">
      <c r="A145" s="97">
        <f>'Ameacas-Pré-Resposta'!A143</f>
        <v>135</v>
      </c>
      <c r="B145" s="256">
        <f>'Ameacas-Des'!B143</f>
        <v>0</v>
      </c>
      <c r="C145" s="230">
        <f>'Ameacas-Des'!C143</f>
        <v>0</v>
      </c>
      <c r="D145" s="231">
        <f>'Ameacas-Des'!D143</f>
        <v>0</v>
      </c>
      <c r="E145" s="231">
        <f>'Ameacas-Des'!E143</f>
        <v>0</v>
      </c>
      <c r="F145" s="232">
        <f>'Ameacas-Des'!I143</f>
        <v>0</v>
      </c>
      <c r="G145" s="233"/>
      <c r="H145" s="234"/>
      <c r="I145" s="235">
        <v>0</v>
      </c>
      <c r="J145" s="99">
        <f>'Ameacas-Des'!F143</f>
        <v>0</v>
      </c>
      <c r="K145" s="92">
        <f>'Ameacas-Des'!G143</f>
        <v>0</v>
      </c>
      <c r="L145" s="236">
        <f t="shared" si="4"/>
        <v>0</v>
      </c>
      <c r="M145" s="233">
        <f>'Resposta-Ameacas'!M145</f>
        <v>0</v>
      </c>
      <c r="N145" s="235">
        <f>'Resposta-Ameacas'!N145</f>
        <v>0</v>
      </c>
      <c r="O145" s="235">
        <v>0</v>
      </c>
      <c r="P145" s="370"/>
      <c r="Q145" s="370"/>
      <c r="R145" s="371"/>
      <c r="S145" s="372">
        <v>0</v>
      </c>
      <c r="T145" s="23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  <c r="BQ145" s="95"/>
      <c r="BR145" s="95"/>
      <c r="BS145" s="95"/>
      <c r="BT145" s="95"/>
    </row>
    <row r="146" spans="1:72" s="96" customFormat="1" ht="12.75">
      <c r="A146" s="97">
        <f>'Ameacas-Pré-Resposta'!A144</f>
        <v>136</v>
      </c>
      <c r="B146" s="256">
        <f>'Ameacas-Des'!B144</f>
        <v>0</v>
      </c>
      <c r="C146" s="230">
        <f>'Ameacas-Des'!C144</f>
        <v>0</v>
      </c>
      <c r="D146" s="231">
        <f>'Ameacas-Des'!D144</f>
        <v>0</v>
      </c>
      <c r="E146" s="231">
        <f>'Ameacas-Des'!E144</f>
        <v>0</v>
      </c>
      <c r="F146" s="232">
        <f>'Ameacas-Des'!I144</f>
        <v>0</v>
      </c>
      <c r="G146" s="233"/>
      <c r="H146" s="234"/>
      <c r="I146" s="235">
        <v>0</v>
      </c>
      <c r="J146" s="99">
        <f>'Ameacas-Des'!F144</f>
        <v>0</v>
      </c>
      <c r="K146" s="92">
        <f>'Ameacas-Des'!G144</f>
        <v>0</v>
      </c>
      <c r="L146" s="236">
        <f t="shared" si="4"/>
        <v>0</v>
      </c>
      <c r="M146" s="233">
        <f>'Resposta-Ameacas'!M146</f>
        <v>0</v>
      </c>
      <c r="N146" s="235">
        <f>'Resposta-Ameacas'!N146</f>
        <v>0</v>
      </c>
      <c r="O146" s="235">
        <v>0</v>
      </c>
      <c r="P146" s="370"/>
      <c r="Q146" s="370"/>
      <c r="R146" s="371"/>
      <c r="S146" s="372">
        <v>0</v>
      </c>
      <c r="T146" s="23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  <c r="BN146" s="95"/>
      <c r="BO146" s="95"/>
      <c r="BP146" s="95"/>
      <c r="BQ146" s="95"/>
      <c r="BR146" s="95"/>
      <c r="BS146" s="95"/>
      <c r="BT146" s="95"/>
    </row>
    <row r="147" spans="1:72" s="96" customFormat="1" ht="12.75">
      <c r="A147" s="97">
        <f>'Ameacas-Pré-Resposta'!A145</f>
        <v>137</v>
      </c>
      <c r="B147" s="256">
        <f>'Ameacas-Des'!B145</f>
        <v>0</v>
      </c>
      <c r="C147" s="230">
        <f>'Ameacas-Des'!C145</f>
        <v>0</v>
      </c>
      <c r="D147" s="231">
        <f>'Ameacas-Des'!D145</f>
        <v>0</v>
      </c>
      <c r="E147" s="231">
        <f>'Ameacas-Des'!E145</f>
        <v>0</v>
      </c>
      <c r="F147" s="232">
        <f>'Ameacas-Des'!I145</f>
        <v>0</v>
      </c>
      <c r="G147" s="233"/>
      <c r="H147" s="234"/>
      <c r="I147" s="235">
        <v>0</v>
      </c>
      <c r="J147" s="99">
        <f>'Ameacas-Des'!F145</f>
        <v>0</v>
      </c>
      <c r="K147" s="92">
        <f>'Ameacas-Des'!G145</f>
        <v>0</v>
      </c>
      <c r="L147" s="236">
        <f t="shared" si="4"/>
        <v>0</v>
      </c>
      <c r="M147" s="233">
        <f>'Resposta-Ameacas'!M147</f>
        <v>0</v>
      </c>
      <c r="N147" s="235">
        <f>'Resposta-Ameacas'!N147</f>
        <v>0</v>
      </c>
      <c r="O147" s="235">
        <v>0</v>
      </c>
      <c r="P147" s="370"/>
      <c r="Q147" s="370"/>
      <c r="R147" s="371"/>
      <c r="S147" s="372">
        <v>0</v>
      </c>
      <c r="T147" s="23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  <c r="BN147" s="95"/>
      <c r="BO147" s="95"/>
      <c r="BP147" s="95"/>
      <c r="BQ147" s="95"/>
      <c r="BR147" s="95"/>
      <c r="BS147" s="95"/>
      <c r="BT147" s="95"/>
    </row>
    <row r="148" spans="1:72" s="96" customFormat="1" ht="12.75">
      <c r="A148" s="97">
        <f>'Ameacas-Pré-Resposta'!A146</f>
        <v>138</v>
      </c>
      <c r="B148" s="256">
        <f>'Ameacas-Des'!B146</f>
        <v>0</v>
      </c>
      <c r="C148" s="230">
        <f>'Ameacas-Des'!C146</f>
        <v>0</v>
      </c>
      <c r="D148" s="231">
        <f>'Ameacas-Des'!D146</f>
        <v>0</v>
      </c>
      <c r="E148" s="231">
        <f>'Ameacas-Des'!E146</f>
        <v>0</v>
      </c>
      <c r="F148" s="232">
        <f>'Ameacas-Des'!I146</f>
        <v>0</v>
      </c>
      <c r="G148" s="233"/>
      <c r="H148" s="234"/>
      <c r="I148" s="235">
        <v>0</v>
      </c>
      <c r="J148" s="99">
        <f>'Ameacas-Des'!F146</f>
        <v>0</v>
      </c>
      <c r="K148" s="92">
        <f>'Ameacas-Des'!G146</f>
        <v>0</v>
      </c>
      <c r="L148" s="236">
        <f t="shared" si="4"/>
        <v>0</v>
      </c>
      <c r="M148" s="233">
        <f>'Resposta-Ameacas'!M148</f>
        <v>0</v>
      </c>
      <c r="N148" s="235">
        <f>'Resposta-Ameacas'!N148</f>
        <v>0</v>
      </c>
      <c r="O148" s="235">
        <v>0</v>
      </c>
      <c r="P148" s="370"/>
      <c r="Q148" s="370"/>
      <c r="R148" s="371"/>
      <c r="S148" s="372">
        <v>0</v>
      </c>
      <c r="T148" s="23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  <c r="BM148" s="95"/>
      <c r="BN148" s="95"/>
      <c r="BO148" s="95"/>
      <c r="BP148" s="95"/>
      <c r="BQ148" s="95"/>
      <c r="BR148" s="95"/>
      <c r="BS148" s="95"/>
      <c r="BT148" s="95"/>
    </row>
    <row r="149" spans="1:72" s="96" customFormat="1" ht="12.75">
      <c r="A149" s="97">
        <f>'Ameacas-Pré-Resposta'!A147</f>
        <v>139</v>
      </c>
      <c r="B149" s="256">
        <f>'Ameacas-Des'!B147</f>
        <v>0</v>
      </c>
      <c r="C149" s="230">
        <f>'Ameacas-Des'!C147</f>
        <v>0</v>
      </c>
      <c r="D149" s="231">
        <f>'Ameacas-Des'!D147</f>
        <v>0</v>
      </c>
      <c r="E149" s="231">
        <f>'Ameacas-Des'!E147</f>
        <v>0</v>
      </c>
      <c r="F149" s="232">
        <f>'Ameacas-Des'!I147</f>
        <v>0</v>
      </c>
      <c r="G149" s="233"/>
      <c r="H149" s="234"/>
      <c r="I149" s="235">
        <v>0</v>
      </c>
      <c r="J149" s="99">
        <f>'Ameacas-Des'!F147</f>
        <v>0</v>
      </c>
      <c r="K149" s="92">
        <f>'Ameacas-Des'!G147</f>
        <v>0</v>
      </c>
      <c r="L149" s="236">
        <f t="shared" si="4"/>
        <v>0</v>
      </c>
      <c r="M149" s="233">
        <f>'Resposta-Ameacas'!M149</f>
        <v>0</v>
      </c>
      <c r="N149" s="235">
        <f>'Resposta-Ameacas'!N149</f>
        <v>0</v>
      </c>
      <c r="O149" s="235">
        <v>0</v>
      </c>
      <c r="P149" s="370"/>
      <c r="Q149" s="370"/>
      <c r="R149" s="371"/>
      <c r="S149" s="372">
        <v>0</v>
      </c>
      <c r="T149" s="23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  <c r="BO149" s="95"/>
      <c r="BP149" s="95"/>
      <c r="BQ149" s="95"/>
      <c r="BR149" s="95"/>
      <c r="BS149" s="95"/>
      <c r="BT149" s="95"/>
    </row>
    <row r="150" spans="1:72" s="96" customFormat="1" ht="12.75">
      <c r="A150" s="97">
        <f>'Ameacas-Pré-Resposta'!A148</f>
        <v>140</v>
      </c>
      <c r="B150" s="256">
        <f>'Ameacas-Des'!B148</f>
        <v>0</v>
      </c>
      <c r="C150" s="230">
        <f>'Ameacas-Des'!C148</f>
        <v>0</v>
      </c>
      <c r="D150" s="231">
        <f>'Ameacas-Des'!D148</f>
        <v>0</v>
      </c>
      <c r="E150" s="231">
        <f>'Ameacas-Des'!E148</f>
        <v>0</v>
      </c>
      <c r="F150" s="232">
        <f>'Ameacas-Des'!I148</f>
        <v>0</v>
      </c>
      <c r="G150" s="233"/>
      <c r="H150" s="234"/>
      <c r="I150" s="235">
        <v>0</v>
      </c>
      <c r="J150" s="99">
        <f>'Ameacas-Des'!F148</f>
        <v>0</v>
      </c>
      <c r="K150" s="92">
        <f>'Ameacas-Des'!G148</f>
        <v>0</v>
      </c>
      <c r="L150" s="236">
        <f t="shared" si="4"/>
        <v>0</v>
      </c>
      <c r="M150" s="233">
        <f>'Resposta-Ameacas'!M150</f>
        <v>0</v>
      </c>
      <c r="N150" s="235">
        <f>'Resposta-Ameacas'!N150</f>
        <v>0</v>
      </c>
      <c r="O150" s="235">
        <v>0</v>
      </c>
      <c r="P150" s="370"/>
      <c r="Q150" s="370"/>
      <c r="R150" s="371"/>
      <c r="S150" s="372">
        <v>0</v>
      </c>
      <c r="T150" s="23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95"/>
      <c r="BN150" s="95"/>
      <c r="BO150" s="95"/>
      <c r="BP150" s="95"/>
      <c r="BQ150" s="95"/>
      <c r="BR150" s="95"/>
      <c r="BS150" s="95"/>
      <c r="BT150" s="95"/>
    </row>
    <row r="151" spans="1:72" s="96" customFormat="1" ht="12.75">
      <c r="A151" s="97">
        <f>'Ameacas-Pré-Resposta'!A149</f>
        <v>141</v>
      </c>
      <c r="B151" s="256">
        <f>'Ameacas-Des'!B149</f>
        <v>0</v>
      </c>
      <c r="C151" s="230">
        <f>'Ameacas-Des'!C149</f>
        <v>0</v>
      </c>
      <c r="D151" s="231">
        <f>'Ameacas-Des'!D149</f>
        <v>0</v>
      </c>
      <c r="E151" s="231">
        <f>'Ameacas-Des'!E149</f>
        <v>0</v>
      </c>
      <c r="F151" s="232">
        <f>'Ameacas-Des'!I149</f>
        <v>0</v>
      </c>
      <c r="G151" s="233"/>
      <c r="H151" s="234"/>
      <c r="I151" s="235">
        <v>0</v>
      </c>
      <c r="J151" s="99">
        <f>'Ameacas-Des'!F149</f>
        <v>0</v>
      </c>
      <c r="K151" s="92">
        <f>'Ameacas-Des'!G149</f>
        <v>0</v>
      </c>
      <c r="L151" s="236">
        <f t="shared" si="4"/>
        <v>0</v>
      </c>
      <c r="M151" s="233">
        <f>'Resposta-Ameacas'!M151</f>
        <v>0</v>
      </c>
      <c r="N151" s="235">
        <f>'Resposta-Ameacas'!N151</f>
        <v>0</v>
      </c>
      <c r="O151" s="235">
        <v>0</v>
      </c>
      <c r="P151" s="370"/>
      <c r="Q151" s="370"/>
      <c r="R151" s="371"/>
      <c r="S151" s="372">
        <v>0</v>
      </c>
      <c r="T151" s="23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5"/>
      <c r="BM151" s="95"/>
      <c r="BN151" s="95"/>
      <c r="BO151" s="95"/>
      <c r="BP151" s="95"/>
      <c r="BQ151" s="95"/>
      <c r="BR151" s="95"/>
      <c r="BS151" s="95"/>
      <c r="BT151" s="95"/>
    </row>
    <row r="152" spans="1:72" s="96" customFormat="1" ht="12.75">
      <c r="A152" s="97">
        <f>'Ameacas-Pré-Resposta'!A150</f>
        <v>142</v>
      </c>
      <c r="B152" s="256">
        <f>'Ameacas-Des'!B150</f>
        <v>0</v>
      </c>
      <c r="C152" s="230">
        <f>'Ameacas-Des'!C150</f>
        <v>0</v>
      </c>
      <c r="D152" s="231">
        <f>'Ameacas-Des'!D150</f>
        <v>0</v>
      </c>
      <c r="E152" s="231">
        <f>'Ameacas-Des'!E150</f>
        <v>0</v>
      </c>
      <c r="F152" s="232">
        <f>'Ameacas-Des'!I150</f>
        <v>0</v>
      </c>
      <c r="G152" s="233"/>
      <c r="H152" s="234"/>
      <c r="I152" s="235">
        <v>0</v>
      </c>
      <c r="J152" s="99">
        <f>'Ameacas-Des'!F150</f>
        <v>0</v>
      </c>
      <c r="K152" s="92">
        <f>'Ameacas-Des'!G150</f>
        <v>0</v>
      </c>
      <c r="L152" s="236">
        <f t="shared" si="4"/>
        <v>0</v>
      </c>
      <c r="M152" s="233">
        <f>'Resposta-Ameacas'!M152</f>
        <v>0</v>
      </c>
      <c r="N152" s="235">
        <f>'Resposta-Ameacas'!N152</f>
        <v>0</v>
      </c>
      <c r="O152" s="235">
        <v>0</v>
      </c>
      <c r="P152" s="370"/>
      <c r="Q152" s="370"/>
      <c r="R152" s="371"/>
      <c r="S152" s="372">
        <v>0</v>
      </c>
      <c r="T152" s="23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5"/>
      <c r="BL152" s="95"/>
      <c r="BM152" s="95"/>
      <c r="BN152" s="95"/>
      <c r="BO152" s="95"/>
      <c r="BP152" s="95"/>
      <c r="BQ152" s="95"/>
      <c r="BR152" s="95"/>
      <c r="BS152" s="95"/>
      <c r="BT152" s="95"/>
    </row>
    <row r="153" spans="1:72" s="96" customFormat="1" ht="12.75">
      <c r="A153" s="97">
        <f>'Ameacas-Pré-Resposta'!A151</f>
        <v>143</v>
      </c>
      <c r="B153" s="256">
        <f>'Ameacas-Des'!B151</f>
        <v>0</v>
      </c>
      <c r="C153" s="230">
        <f>'Ameacas-Des'!C151</f>
        <v>0</v>
      </c>
      <c r="D153" s="231">
        <f>'Ameacas-Des'!D151</f>
        <v>0</v>
      </c>
      <c r="E153" s="231">
        <f>'Ameacas-Des'!E151</f>
        <v>0</v>
      </c>
      <c r="F153" s="232">
        <f>'Ameacas-Des'!I151</f>
        <v>0</v>
      </c>
      <c r="G153" s="233"/>
      <c r="H153" s="234"/>
      <c r="I153" s="235">
        <v>0</v>
      </c>
      <c r="J153" s="99">
        <f>'Ameacas-Des'!F151</f>
        <v>0</v>
      </c>
      <c r="K153" s="92">
        <f>'Ameacas-Des'!G151</f>
        <v>0</v>
      </c>
      <c r="L153" s="236">
        <f t="shared" si="4"/>
        <v>0</v>
      </c>
      <c r="M153" s="233">
        <f>'Resposta-Ameacas'!M153</f>
        <v>0</v>
      </c>
      <c r="N153" s="235">
        <f>'Resposta-Ameacas'!N153</f>
        <v>0</v>
      </c>
      <c r="O153" s="235">
        <v>0</v>
      </c>
      <c r="P153" s="370"/>
      <c r="Q153" s="370"/>
      <c r="R153" s="371"/>
      <c r="S153" s="372">
        <v>0</v>
      </c>
      <c r="T153" s="23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95"/>
      <c r="BP153" s="95"/>
      <c r="BQ153" s="95"/>
      <c r="BR153" s="95"/>
      <c r="BS153" s="95"/>
      <c r="BT153" s="95"/>
    </row>
    <row r="154" spans="1:72" s="96" customFormat="1" ht="12.75">
      <c r="A154" s="97">
        <f>'Ameacas-Pré-Resposta'!A152</f>
        <v>144</v>
      </c>
      <c r="B154" s="256">
        <f>'Ameacas-Des'!B152</f>
        <v>0</v>
      </c>
      <c r="C154" s="230">
        <f>'Ameacas-Des'!C152</f>
        <v>0</v>
      </c>
      <c r="D154" s="231">
        <f>'Ameacas-Des'!D152</f>
        <v>0</v>
      </c>
      <c r="E154" s="231">
        <f>'Ameacas-Des'!E152</f>
        <v>0</v>
      </c>
      <c r="F154" s="232">
        <f>'Ameacas-Des'!I152</f>
        <v>0</v>
      </c>
      <c r="G154" s="233"/>
      <c r="H154" s="234"/>
      <c r="I154" s="235">
        <v>0</v>
      </c>
      <c r="J154" s="99">
        <f>'Ameacas-Des'!F152</f>
        <v>0</v>
      </c>
      <c r="K154" s="92">
        <f>'Ameacas-Des'!G152</f>
        <v>0</v>
      </c>
      <c r="L154" s="236">
        <f t="shared" si="4"/>
        <v>0</v>
      </c>
      <c r="M154" s="233">
        <f>'Resposta-Ameacas'!M154</f>
        <v>0</v>
      </c>
      <c r="N154" s="235">
        <f>'Resposta-Ameacas'!N154</f>
        <v>0</v>
      </c>
      <c r="O154" s="235">
        <v>0</v>
      </c>
      <c r="P154" s="370"/>
      <c r="Q154" s="370"/>
      <c r="R154" s="371"/>
      <c r="S154" s="372">
        <v>0</v>
      </c>
      <c r="T154" s="23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  <c r="BM154" s="95"/>
      <c r="BN154" s="95"/>
      <c r="BO154" s="95"/>
      <c r="BP154" s="95"/>
      <c r="BQ154" s="95"/>
      <c r="BR154" s="95"/>
      <c r="BS154" s="95"/>
      <c r="BT154" s="95"/>
    </row>
    <row r="155" spans="1:72" s="96" customFormat="1" ht="12.75">
      <c r="A155" s="97">
        <f>'Ameacas-Pré-Resposta'!A153</f>
        <v>145</v>
      </c>
      <c r="B155" s="256">
        <f>'Ameacas-Des'!B153</f>
        <v>0</v>
      </c>
      <c r="C155" s="230">
        <f>'Ameacas-Des'!C153</f>
        <v>0</v>
      </c>
      <c r="D155" s="231">
        <f>'Ameacas-Des'!D153</f>
        <v>0</v>
      </c>
      <c r="E155" s="231">
        <f>'Ameacas-Des'!E153</f>
        <v>0</v>
      </c>
      <c r="F155" s="232">
        <f>'Ameacas-Des'!I153</f>
        <v>0</v>
      </c>
      <c r="G155" s="233"/>
      <c r="H155" s="234"/>
      <c r="I155" s="235">
        <v>0</v>
      </c>
      <c r="J155" s="99">
        <f>'Ameacas-Des'!F153</f>
        <v>0</v>
      </c>
      <c r="K155" s="92">
        <f>'Ameacas-Des'!G153</f>
        <v>0</v>
      </c>
      <c r="L155" s="236">
        <f t="shared" si="4"/>
        <v>0</v>
      </c>
      <c r="M155" s="233">
        <f>'Resposta-Ameacas'!M155</f>
        <v>0</v>
      </c>
      <c r="N155" s="235">
        <f>'Resposta-Ameacas'!N155</f>
        <v>0</v>
      </c>
      <c r="O155" s="235">
        <v>0</v>
      </c>
      <c r="P155" s="370"/>
      <c r="Q155" s="370"/>
      <c r="R155" s="371"/>
      <c r="S155" s="372">
        <v>0</v>
      </c>
      <c r="T155" s="23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  <c r="BN155" s="95"/>
      <c r="BO155" s="95"/>
      <c r="BP155" s="95"/>
      <c r="BQ155" s="95"/>
      <c r="BR155" s="95"/>
      <c r="BS155" s="95"/>
      <c r="BT155" s="95"/>
    </row>
    <row r="156" spans="1:72" s="96" customFormat="1" ht="12.75">
      <c r="A156" s="97">
        <f>'Ameacas-Pré-Resposta'!A154</f>
        <v>146</v>
      </c>
      <c r="B156" s="256">
        <f>'Ameacas-Des'!B154</f>
        <v>0</v>
      </c>
      <c r="C156" s="230">
        <f>'Ameacas-Des'!C154</f>
        <v>0</v>
      </c>
      <c r="D156" s="231">
        <f>'Ameacas-Des'!D154</f>
        <v>0</v>
      </c>
      <c r="E156" s="231">
        <f>'Ameacas-Des'!E154</f>
        <v>0</v>
      </c>
      <c r="F156" s="232">
        <f>'Ameacas-Des'!I154</f>
        <v>0</v>
      </c>
      <c r="G156" s="233"/>
      <c r="H156" s="234"/>
      <c r="I156" s="235">
        <v>0</v>
      </c>
      <c r="J156" s="99">
        <f>'Ameacas-Des'!F154</f>
        <v>0</v>
      </c>
      <c r="K156" s="92">
        <f>'Ameacas-Des'!G154</f>
        <v>0</v>
      </c>
      <c r="L156" s="236">
        <f t="shared" si="4"/>
        <v>0</v>
      </c>
      <c r="M156" s="233">
        <f>'Resposta-Ameacas'!M156</f>
        <v>0</v>
      </c>
      <c r="N156" s="235">
        <f>'Resposta-Ameacas'!N156</f>
        <v>0</v>
      </c>
      <c r="O156" s="235">
        <v>0</v>
      </c>
      <c r="P156" s="370"/>
      <c r="Q156" s="370"/>
      <c r="R156" s="371"/>
      <c r="S156" s="372">
        <v>0</v>
      </c>
      <c r="T156" s="23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  <c r="BN156" s="95"/>
      <c r="BO156" s="95"/>
      <c r="BP156" s="95"/>
      <c r="BQ156" s="95"/>
      <c r="BR156" s="95"/>
      <c r="BS156" s="95"/>
      <c r="BT156" s="95"/>
    </row>
    <row r="157" spans="1:72" s="96" customFormat="1" ht="12.75">
      <c r="A157" s="97">
        <f>'Ameacas-Pré-Resposta'!A155</f>
        <v>147</v>
      </c>
      <c r="B157" s="256">
        <f>'Ameacas-Des'!B155</f>
        <v>0</v>
      </c>
      <c r="C157" s="230">
        <f>'Ameacas-Des'!C155</f>
        <v>0</v>
      </c>
      <c r="D157" s="231">
        <f>'Ameacas-Des'!D155</f>
        <v>0</v>
      </c>
      <c r="E157" s="231">
        <f>'Ameacas-Des'!E155</f>
        <v>0</v>
      </c>
      <c r="F157" s="232">
        <f>'Ameacas-Des'!I155</f>
        <v>0</v>
      </c>
      <c r="G157" s="233"/>
      <c r="H157" s="234"/>
      <c r="I157" s="235">
        <v>0</v>
      </c>
      <c r="J157" s="99">
        <f>'Ameacas-Des'!F155</f>
        <v>0</v>
      </c>
      <c r="K157" s="92">
        <f>'Ameacas-Des'!G155</f>
        <v>0</v>
      </c>
      <c r="L157" s="236">
        <f t="shared" si="4"/>
        <v>0</v>
      </c>
      <c r="M157" s="233">
        <f>'Resposta-Ameacas'!M157</f>
        <v>0</v>
      </c>
      <c r="N157" s="235">
        <f>'Resposta-Ameacas'!N157</f>
        <v>0</v>
      </c>
      <c r="O157" s="235">
        <v>0</v>
      </c>
      <c r="P157" s="370"/>
      <c r="Q157" s="370"/>
      <c r="R157" s="371"/>
      <c r="S157" s="372">
        <v>0</v>
      </c>
      <c r="T157" s="23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  <c r="BP157" s="95"/>
      <c r="BQ157" s="95"/>
      <c r="BR157" s="95"/>
      <c r="BS157" s="95"/>
      <c r="BT157" s="95"/>
    </row>
    <row r="158" spans="1:72" s="96" customFormat="1" ht="12.75">
      <c r="A158" s="97">
        <f>'Ameacas-Pré-Resposta'!A156</f>
        <v>148</v>
      </c>
      <c r="B158" s="256">
        <f>'Ameacas-Des'!B156</f>
        <v>0</v>
      </c>
      <c r="C158" s="230">
        <f>'Ameacas-Des'!C156</f>
        <v>0</v>
      </c>
      <c r="D158" s="231">
        <f>'Ameacas-Des'!D156</f>
        <v>0</v>
      </c>
      <c r="E158" s="231">
        <f>'Ameacas-Des'!E156</f>
        <v>0</v>
      </c>
      <c r="F158" s="232">
        <f>'Ameacas-Des'!I156</f>
        <v>0</v>
      </c>
      <c r="G158" s="233"/>
      <c r="H158" s="234"/>
      <c r="I158" s="235">
        <v>0</v>
      </c>
      <c r="J158" s="99">
        <f>'Ameacas-Des'!F156</f>
        <v>0</v>
      </c>
      <c r="K158" s="92">
        <f>'Ameacas-Des'!G156</f>
        <v>0</v>
      </c>
      <c r="L158" s="236">
        <f t="shared" si="4"/>
        <v>0</v>
      </c>
      <c r="M158" s="233">
        <f>'Resposta-Ameacas'!M158</f>
        <v>0</v>
      </c>
      <c r="N158" s="235">
        <f>'Resposta-Ameacas'!N158</f>
        <v>0</v>
      </c>
      <c r="O158" s="235">
        <v>0</v>
      </c>
      <c r="P158" s="370"/>
      <c r="Q158" s="370"/>
      <c r="R158" s="371"/>
      <c r="S158" s="372">
        <v>0</v>
      </c>
      <c r="T158" s="23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  <c r="BN158" s="95"/>
      <c r="BO158" s="95"/>
      <c r="BP158" s="95"/>
      <c r="BQ158" s="95"/>
      <c r="BR158" s="95"/>
      <c r="BS158" s="95"/>
      <c r="BT158" s="95"/>
    </row>
    <row r="159" spans="1:72" s="96" customFormat="1" ht="12.75">
      <c r="A159" s="97">
        <f>'Ameacas-Pré-Resposta'!A157</f>
        <v>149</v>
      </c>
      <c r="B159" s="256">
        <f>'Ameacas-Des'!B157</f>
        <v>0</v>
      </c>
      <c r="C159" s="230">
        <f>'Ameacas-Des'!C157</f>
        <v>0</v>
      </c>
      <c r="D159" s="231">
        <f>'Ameacas-Des'!D157</f>
        <v>0</v>
      </c>
      <c r="E159" s="231">
        <f>'Ameacas-Des'!E157</f>
        <v>0</v>
      </c>
      <c r="F159" s="232">
        <f>'Ameacas-Des'!I157</f>
        <v>0</v>
      </c>
      <c r="G159" s="233"/>
      <c r="H159" s="234"/>
      <c r="I159" s="235">
        <v>0</v>
      </c>
      <c r="J159" s="99">
        <f>'Ameacas-Des'!F157</f>
        <v>0</v>
      </c>
      <c r="K159" s="92">
        <f>'Ameacas-Des'!G157</f>
        <v>0</v>
      </c>
      <c r="L159" s="236">
        <f t="shared" si="4"/>
        <v>0</v>
      </c>
      <c r="M159" s="233">
        <f>'Resposta-Ameacas'!M159</f>
        <v>0</v>
      </c>
      <c r="N159" s="235">
        <f>'Resposta-Ameacas'!N159</f>
        <v>0</v>
      </c>
      <c r="O159" s="235">
        <v>0</v>
      </c>
      <c r="P159" s="370"/>
      <c r="Q159" s="370"/>
      <c r="R159" s="371"/>
      <c r="S159" s="372">
        <v>0</v>
      </c>
      <c r="T159" s="23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  <c r="BP159" s="95"/>
      <c r="BQ159" s="95"/>
      <c r="BR159" s="95"/>
      <c r="BS159" s="95"/>
      <c r="BT159" s="95"/>
    </row>
    <row r="160" spans="1:72" s="96" customFormat="1" ht="12.75">
      <c r="A160" s="97">
        <f>'Ameacas-Pré-Resposta'!A158</f>
        <v>150</v>
      </c>
      <c r="B160" s="256">
        <f>'Ameacas-Des'!B158</f>
        <v>0</v>
      </c>
      <c r="C160" s="230">
        <f>'Ameacas-Des'!C158</f>
        <v>0</v>
      </c>
      <c r="D160" s="231">
        <f>'Ameacas-Des'!D158</f>
        <v>0</v>
      </c>
      <c r="E160" s="231">
        <f>'Ameacas-Des'!E158</f>
        <v>0</v>
      </c>
      <c r="F160" s="232">
        <f>'Ameacas-Des'!I158</f>
        <v>0</v>
      </c>
      <c r="G160" s="233"/>
      <c r="H160" s="234"/>
      <c r="I160" s="235">
        <v>0</v>
      </c>
      <c r="J160" s="99">
        <f>'Ameacas-Des'!F158</f>
        <v>0</v>
      </c>
      <c r="K160" s="92">
        <f>'Ameacas-Des'!G158</f>
        <v>0</v>
      </c>
      <c r="L160" s="236">
        <f t="shared" si="4"/>
        <v>0</v>
      </c>
      <c r="M160" s="233">
        <f>'Resposta-Ameacas'!M160</f>
        <v>0</v>
      </c>
      <c r="N160" s="235">
        <f>'Resposta-Ameacas'!N160</f>
        <v>0</v>
      </c>
      <c r="O160" s="235">
        <v>0</v>
      </c>
      <c r="P160" s="370"/>
      <c r="Q160" s="370"/>
      <c r="R160" s="371"/>
      <c r="S160" s="372">
        <v>0</v>
      </c>
      <c r="T160" s="23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  <c r="BQ160" s="95"/>
      <c r="BR160" s="95"/>
      <c r="BS160" s="95"/>
      <c r="BT160" s="95"/>
    </row>
    <row r="161" spans="1:72" s="96" customFormat="1" ht="12.75">
      <c r="A161" s="97">
        <f>'Ameacas-Pré-Resposta'!A159</f>
        <v>151</v>
      </c>
      <c r="B161" s="256">
        <f>'Ameacas-Des'!B159</f>
        <v>0</v>
      </c>
      <c r="C161" s="230">
        <f>'Ameacas-Des'!C159</f>
        <v>0</v>
      </c>
      <c r="D161" s="231">
        <f>'Ameacas-Des'!D159</f>
        <v>0</v>
      </c>
      <c r="E161" s="231">
        <f>'Ameacas-Des'!E159</f>
        <v>0</v>
      </c>
      <c r="F161" s="232">
        <f>'Ameacas-Des'!I159</f>
        <v>0</v>
      </c>
      <c r="G161" s="233"/>
      <c r="H161" s="234"/>
      <c r="I161" s="235">
        <v>0</v>
      </c>
      <c r="J161" s="99">
        <f>'Ameacas-Des'!F159</f>
        <v>0</v>
      </c>
      <c r="K161" s="92">
        <f>'Ameacas-Des'!G159</f>
        <v>0</v>
      </c>
      <c r="L161" s="236">
        <f t="shared" si="4"/>
        <v>0</v>
      </c>
      <c r="M161" s="233">
        <f>'Resposta-Ameacas'!M161</f>
        <v>0</v>
      </c>
      <c r="N161" s="235">
        <f>'Resposta-Ameacas'!N161</f>
        <v>0</v>
      </c>
      <c r="O161" s="235">
        <v>0</v>
      </c>
      <c r="P161" s="370"/>
      <c r="Q161" s="370"/>
      <c r="R161" s="371"/>
      <c r="S161" s="372">
        <v>0</v>
      </c>
      <c r="T161" s="23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  <c r="BN161" s="95"/>
      <c r="BO161" s="95"/>
      <c r="BP161" s="95"/>
      <c r="BQ161" s="95"/>
      <c r="BR161" s="95"/>
      <c r="BS161" s="95"/>
      <c r="BT161" s="95"/>
    </row>
    <row r="162" spans="1:72" s="96" customFormat="1" ht="12.75">
      <c r="A162" s="97">
        <f>'Ameacas-Pré-Resposta'!A160</f>
        <v>152</v>
      </c>
      <c r="B162" s="256">
        <f>'Ameacas-Des'!B160</f>
        <v>0</v>
      </c>
      <c r="C162" s="230">
        <f>'Ameacas-Des'!C160</f>
        <v>0</v>
      </c>
      <c r="D162" s="231">
        <f>'Ameacas-Des'!D160</f>
        <v>0</v>
      </c>
      <c r="E162" s="231">
        <f>'Ameacas-Des'!E160</f>
        <v>0</v>
      </c>
      <c r="F162" s="232">
        <f>'Ameacas-Des'!I160</f>
        <v>0</v>
      </c>
      <c r="G162" s="233"/>
      <c r="H162" s="234"/>
      <c r="I162" s="235">
        <v>0</v>
      </c>
      <c r="J162" s="99">
        <f>'Ameacas-Des'!F160</f>
        <v>0</v>
      </c>
      <c r="K162" s="92">
        <f>'Ameacas-Des'!G160</f>
        <v>0</v>
      </c>
      <c r="L162" s="236">
        <f t="shared" si="4"/>
        <v>0</v>
      </c>
      <c r="M162" s="233">
        <f>'Resposta-Ameacas'!M162</f>
        <v>0</v>
      </c>
      <c r="N162" s="235">
        <f>'Resposta-Ameacas'!N162</f>
        <v>0</v>
      </c>
      <c r="O162" s="235">
        <v>0</v>
      </c>
      <c r="P162" s="370"/>
      <c r="Q162" s="370"/>
      <c r="R162" s="371"/>
      <c r="S162" s="372">
        <v>0</v>
      </c>
      <c r="T162" s="23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  <c r="BF162" s="95"/>
      <c r="BG162" s="95"/>
      <c r="BH162" s="95"/>
      <c r="BI162" s="95"/>
      <c r="BJ162" s="95"/>
      <c r="BK162" s="95"/>
      <c r="BL162" s="95"/>
      <c r="BM162" s="95"/>
      <c r="BN162" s="95"/>
      <c r="BO162" s="95"/>
      <c r="BP162" s="95"/>
      <c r="BQ162" s="95"/>
      <c r="BR162" s="95"/>
      <c r="BS162" s="95"/>
      <c r="BT162" s="95"/>
    </row>
    <row r="163" spans="1:72" s="96" customFormat="1" ht="12.75">
      <c r="A163" s="97">
        <f>'Ameacas-Pré-Resposta'!A161</f>
        <v>153</v>
      </c>
      <c r="B163" s="256">
        <f>'Ameacas-Des'!B161</f>
        <v>0</v>
      </c>
      <c r="C163" s="230">
        <f>'Ameacas-Des'!C161</f>
        <v>0</v>
      </c>
      <c r="D163" s="231">
        <f>'Ameacas-Des'!D161</f>
        <v>0</v>
      </c>
      <c r="E163" s="231">
        <f>'Ameacas-Des'!E161</f>
        <v>0</v>
      </c>
      <c r="F163" s="232">
        <f>'Ameacas-Des'!I161</f>
        <v>0</v>
      </c>
      <c r="G163" s="233"/>
      <c r="H163" s="234"/>
      <c r="I163" s="235">
        <v>0</v>
      </c>
      <c r="J163" s="99">
        <f>'Ameacas-Des'!F161</f>
        <v>0</v>
      </c>
      <c r="K163" s="92">
        <f>'Ameacas-Des'!G161</f>
        <v>0</v>
      </c>
      <c r="L163" s="236">
        <f t="shared" si="4"/>
        <v>0</v>
      </c>
      <c r="M163" s="233">
        <f>'Resposta-Ameacas'!M163</f>
        <v>0</v>
      </c>
      <c r="N163" s="235">
        <f>'Resposta-Ameacas'!N163</f>
        <v>0</v>
      </c>
      <c r="O163" s="235">
        <v>0</v>
      </c>
      <c r="P163" s="370"/>
      <c r="Q163" s="370"/>
      <c r="R163" s="371"/>
      <c r="S163" s="372">
        <v>0</v>
      </c>
      <c r="T163" s="23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  <c r="BQ163" s="95"/>
      <c r="BR163" s="95"/>
      <c r="BS163" s="95"/>
      <c r="BT163" s="95"/>
    </row>
    <row r="164" spans="1:72" s="96" customFormat="1" ht="12.75">
      <c r="A164" s="97">
        <f>'Ameacas-Pré-Resposta'!A162</f>
        <v>154</v>
      </c>
      <c r="B164" s="256">
        <f>'Ameacas-Des'!B162</f>
        <v>0</v>
      </c>
      <c r="C164" s="237">
        <f>'Ameacas-Des'!C162</f>
        <v>0</v>
      </c>
      <c r="D164" s="231">
        <f>'Ameacas-Des'!D162</f>
        <v>0</v>
      </c>
      <c r="E164" s="231">
        <f>'Ameacas-Des'!E162</f>
        <v>0</v>
      </c>
      <c r="F164" s="232">
        <f>'Ameacas-Des'!I162</f>
        <v>0</v>
      </c>
      <c r="G164" s="233"/>
      <c r="H164" s="234"/>
      <c r="I164" s="235">
        <v>0</v>
      </c>
      <c r="J164" s="99">
        <f>'Ameacas-Des'!F162</f>
        <v>0</v>
      </c>
      <c r="K164" s="92">
        <f>'Ameacas-Des'!G162</f>
        <v>0</v>
      </c>
      <c r="L164" s="236">
        <f t="shared" si="4"/>
        <v>0</v>
      </c>
      <c r="M164" s="233">
        <f>'Resposta-Ameacas'!M164</f>
        <v>0</v>
      </c>
      <c r="N164" s="235">
        <f>'Resposta-Ameacas'!N164</f>
        <v>0</v>
      </c>
      <c r="O164" s="235">
        <v>0</v>
      </c>
      <c r="P164" s="370"/>
      <c r="Q164" s="370"/>
      <c r="R164" s="371"/>
      <c r="S164" s="372">
        <v>0</v>
      </c>
      <c r="T164" s="23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95"/>
      <c r="BT164" s="95"/>
    </row>
    <row r="165" spans="1:72" s="96" customFormat="1" ht="12.75">
      <c r="A165" s="97">
        <f>'Ameacas-Pré-Resposta'!A163</f>
        <v>155</v>
      </c>
      <c r="B165" s="256">
        <f>'Ameacas-Des'!B163</f>
        <v>0</v>
      </c>
      <c r="C165" s="237">
        <f>'Ameacas-Des'!C163</f>
        <v>0</v>
      </c>
      <c r="D165" s="231">
        <f>'Ameacas-Des'!D163</f>
        <v>0</v>
      </c>
      <c r="E165" s="231">
        <f>'Ameacas-Des'!E163</f>
        <v>0</v>
      </c>
      <c r="F165" s="232">
        <f>'Ameacas-Des'!I163</f>
        <v>0</v>
      </c>
      <c r="G165" s="233"/>
      <c r="H165" s="234"/>
      <c r="I165" s="235">
        <v>0</v>
      </c>
      <c r="J165" s="99">
        <f>'Ameacas-Des'!F163</f>
        <v>0</v>
      </c>
      <c r="K165" s="92">
        <f>'Ameacas-Des'!G163</f>
        <v>0</v>
      </c>
      <c r="L165" s="236">
        <f t="shared" si="4"/>
        <v>0</v>
      </c>
      <c r="M165" s="233">
        <f>'Resposta-Ameacas'!M165</f>
        <v>0</v>
      </c>
      <c r="N165" s="235">
        <f>'Resposta-Ameacas'!N165</f>
        <v>0</v>
      </c>
      <c r="O165" s="235">
        <v>0</v>
      </c>
      <c r="P165" s="370"/>
      <c r="Q165" s="370"/>
      <c r="R165" s="371"/>
      <c r="S165" s="372">
        <v>0</v>
      </c>
      <c r="T165" s="23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  <c r="BM165" s="95"/>
      <c r="BN165" s="95"/>
      <c r="BO165" s="95"/>
      <c r="BP165" s="95"/>
      <c r="BQ165" s="95"/>
      <c r="BR165" s="95"/>
      <c r="BS165" s="95"/>
      <c r="BT165" s="95"/>
    </row>
    <row r="166" spans="1:72" s="96" customFormat="1" ht="12.75">
      <c r="A166" s="97">
        <f>'Ameacas-Pré-Resposta'!A164</f>
        <v>156</v>
      </c>
      <c r="B166" s="256">
        <f>'Ameacas-Des'!B164</f>
        <v>0</v>
      </c>
      <c r="C166" s="230">
        <f>'Ameacas-Des'!C164</f>
        <v>0</v>
      </c>
      <c r="D166" s="231">
        <f>'Ameacas-Des'!D164</f>
        <v>0</v>
      </c>
      <c r="E166" s="231">
        <f>'Ameacas-Des'!E164</f>
        <v>0</v>
      </c>
      <c r="F166" s="232">
        <f>'Ameacas-Des'!I164</f>
        <v>0</v>
      </c>
      <c r="G166" s="233"/>
      <c r="H166" s="234"/>
      <c r="I166" s="235">
        <v>0</v>
      </c>
      <c r="J166" s="99">
        <f>'Ameacas-Des'!F164</f>
        <v>0</v>
      </c>
      <c r="K166" s="92">
        <f>'Ameacas-Des'!G164</f>
        <v>0</v>
      </c>
      <c r="L166" s="236">
        <f t="shared" si="4"/>
        <v>0</v>
      </c>
      <c r="M166" s="233">
        <f>'Resposta-Ameacas'!M166</f>
        <v>0</v>
      </c>
      <c r="N166" s="235">
        <f>'Resposta-Ameacas'!N166</f>
        <v>0</v>
      </c>
      <c r="O166" s="235">
        <v>0</v>
      </c>
      <c r="P166" s="370"/>
      <c r="Q166" s="370"/>
      <c r="R166" s="371"/>
      <c r="S166" s="372">
        <v>0</v>
      </c>
      <c r="T166" s="23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  <c r="BN166" s="95"/>
      <c r="BO166" s="95"/>
      <c r="BP166" s="95"/>
      <c r="BQ166" s="95"/>
      <c r="BR166" s="95"/>
      <c r="BS166" s="95"/>
      <c r="BT166" s="95"/>
    </row>
    <row r="167" spans="1:72" s="96" customFormat="1" ht="12.75">
      <c r="A167" s="97">
        <f>'Ameacas-Pré-Resposta'!A165</f>
        <v>157</v>
      </c>
      <c r="B167" s="256">
        <f>'Ameacas-Des'!B165</f>
        <v>0</v>
      </c>
      <c r="C167" s="230">
        <f>'Ameacas-Des'!C165</f>
        <v>0</v>
      </c>
      <c r="D167" s="231">
        <f>'Ameacas-Des'!D165</f>
        <v>0</v>
      </c>
      <c r="E167" s="231">
        <f>'Ameacas-Des'!E165</f>
        <v>0</v>
      </c>
      <c r="F167" s="232">
        <f>'Ameacas-Des'!I165</f>
        <v>0</v>
      </c>
      <c r="G167" s="233"/>
      <c r="H167" s="234"/>
      <c r="I167" s="235">
        <v>0</v>
      </c>
      <c r="J167" s="99">
        <f>'Ameacas-Des'!F165</f>
        <v>0</v>
      </c>
      <c r="K167" s="92">
        <f>'Ameacas-Des'!G165</f>
        <v>0</v>
      </c>
      <c r="L167" s="236">
        <f t="shared" si="4"/>
        <v>0</v>
      </c>
      <c r="M167" s="233">
        <f>'Resposta-Ameacas'!M167</f>
        <v>0</v>
      </c>
      <c r="N167" s="235">
        <f>'Resposta-Ameacas'!N167</f>
        <v>0</v>
      </c>
      <c r="O167" s="235">
        <v>0</v>
      </c>
      <c r="P167" s="370"/>
      <c r="Q167" s="370"/>
      <c r="R167" s="371"/>
      <c r="S167" s="372">
        <v>0</v>
      </c>
      <c r="T167" s="23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95"/>
      <c r="BA167" s="95"/>
      <c r="BB167" s="95"/>
      <c r="BC167" s="95"/>
      <c r="BD167" s="95"/>
      <c r="BE167" s="95"/>
      <c r="BF167" s="95"/>
      <c r="BG167" s="95"/>
      <c r="BH167" s="95"/>
      <c r="BI167" s="95"/>
      <c r="BJ167" s="95"/>
      <c r="BK167" s="95"/>
      <c r="BL167" s="95"/>
      <c r="BM167" s="95"/>
      <c r="BN167" s="95"/>
      <c r="BO167" s="95"/>
      <c r="BP167" s="95"/>
      <c r="BQ167" s="95"/>
      <c r="BR167" s="95"/>
      <c r="BS167" s="95"/>
      <c r="BT167" s="95"/>
    </row>
    <row r="168" spans="1:72" s="96" customFormat="1" ht="12.75">
      <c r="A168" s="97">
        <f>'Ameacas-Pré-Resposta'!A166</f>
        <v>158</v>
      </c>
      <c r="B168" s="256">
        <f>'Ameacas-Des'!B166</f>
        <v>0</v>
      </c>
      <c r="C168" s="230">
        <f>'Ameacas-Des'!C166</f>
        <v>0</v>
      </c>
      <c r="D168" s="231">
        <f>'Ameacas-Des'!D166</f>
        <v>0</v>
      </c>
      <c r="E168" s="231">
        <f>'Ameacas-Des'!E166</f>
        <v>0</v>
      </c>
      <c r="F168" s="232">
        <f>'Ameacas-Des'!I166</f>
        <v>0</v>
      </c>
      <c r="G168" s="233"/>
      <c r="H168" s="234"/>
      <c r="I168" s="235">
        <v>0</v>
      </c>
      <c r="J168" s="99">
        <f>'Ameacas-Des'!F166</f>
        <v>0</v>
      </c>
      <c r="K168" s="92">
        <f>'Ameacas-Des'!G166</f>
        <v>0</v>
      </c>
      <c r="L168" s="236">
        <f t="shared" si="4"/>
        <v>0</v>
      </c>
      <c r="M168" s="233">
        <f>'Resposta-Ameacas'!M168</f>
        <v>0</v>
      </c>
      <c r="N168" s="235">
        <f>'Resposta-Ameacas'!N168</f>
        <v>0</v>
      </c>
      <c r="O168" s="235">
        <v>0</v>
      </c>
      <c r="P168" s="370"/>
      <c r="Q168" s="370"/>
      <c r="R168" s="371"/>
      <c r="S168" s="372">
        <v>0</v>
      </c>
      <c r="T168" s="23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  <c r="BM168" s="95"/>
      <c r="BN168" s="95"/>
      <c r="BO168" s="95"/>
      <c r="BP168" s="95"/>
      <c r="BQ168" s="95"/>
      <c r="BR168" s="95"/>
      <c r="BS168" s="95"/>
      <c r="BT168" s="95"/>
    </row>
    <row r="169" spans="1:72" s="96" customFormat="1" ht="12.75">
      <c r="A169" s="97">
        <f>'Ameacas-Pré-Resposta'!A167</f>
        <v>159</v>
      </c>
      <c r="B169" s="256">
        <f>'Ameacas-Des'!B167</f>
        <v>0</v>
      </c>
      <c r="C169" s="230">
        <f>'Ameacas-Des'!C167</f>
        <v>0</v>
      </c>
      <c r="D169" s="231">
        <f>'Ameacas-Des'!D167</f>
        <v>0</v>
      </c>
      <c r="E169" s="231">
        <f>'Ameacas-Des'!E167</f>
        <v>0</v>
      </c>
      <c r="F169" s="232">
        <f>'Ameacas-Des'!I167</f>
        <v>0</v>
      </c>
      <c r="G169" s="233"/>
      <c r="H169" s="234"/>
      <c r="I169" s="235">
        <v>0</v>
      </c>
      <c r="J169" s="99">
        <f>'Ameacas-Des'!F167</f>
        <v>0</v>
      </c>
      <c r="K169" s="92">
        <f>'Ameacas-Des'!G167</f>
        <v>0</v>
      </c>
      <c r="L169" s="236">
        <f t="shared" si="4"/>
        <v>0</v>
      </c>
      <c r="M169" s="233">
        <f>'Resposta-Ameacas'!M169</f>
        <v>0</v>
      </c>
      <c r="N169" s="235">
        <f>'Resposta-Ameacas'!N169</f>
        <v>0</v>
      </c>
      <c r="O169" s="235">
        <v>0</v>
      </c>
      <c r="P169" s="370"/>
      <c r="Q169" s="370"/>
      <c r="R169" s="371"/>
      <c r="S169" s="372">
        <v>0</v>
      </c>
      <c r="T169" s="23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  <c r="BQ169" s="95"/>
      <c r="BR169" s="95"/>
      <c r="BS169" s="95"/>
      <c r="BT169" s="95"/>
    </row>
    <row r="170" spans="1:72" s="96" customFormat="1" ht="12.75">
      <c r="A170" s="97">
        <f>'Ameacas-Pré-Resposta'!A168</f>
        <v>160</v>
      </c>
      <c r="B170" s="256">
        <f>'Ameacas-Des'!B168</f>
        <v>0</v>
      </c>
      <c r="C170" s="230">
        <f>'Ameacas-Des'!C168</f>
        <v>0</v>
      </c>
      <c r="D170" s="231">
        <f>'Ameacas-Des'!D168</f>
        <v>0</v>
      </c>
      <c r="E170" s="231">
        <f>'Ameacas-Des'!E168</f>
        <v>0</v>
      </c>
      <c r="F170" s="232">
        <f>'Ameacas-Des'!I168</f>
        <v>0</v>
      </c>
      <c r="G170" s="233"/>
      <c r="H170" s="234"/>
      <c r="I170" s="235">
        <v>0</v>
      </c>
      <c r="J170" s="99">
        <f>'Ameacas-Des'!F168</f>
        <v>0</v>
      </c>
      <c r="K170" s="92">
        <f>'Ameacas-Des'!G168</f>
        <v>0</v>
      </c>
      <c r="L170" s="236">
        <f t="shared" si="4"/>
        <v>0</v>
      </c>
      <c r="M170" s="233">
        <f>'Resposta-Ameacas'!M170</f>
        <v>0</v>
      </c>
      <c r="N170" s="235">
        <f>'Resposta-Ameacas'!N170</f>
        <v>0</v>
      </c>
      <c r="O170" s="235">
        <v>0</v>
      </c>
      <c r="P170" s="370"/>
      <c r="Q170" s="370"/>
      <c r="R170" s="371"/>
      <c r="S170" s="372">
        <v>0</v>
      </c>
      <c r="T170" s="23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  <c r="BM170" s="95"/>
      <c r="BN170" s="95"/>
      <c r="BO170" s="95"/>
      <c r="BP170" s="95"/>
      <c r="BQ170" s="95"/>
      <c r="BR170" s="95"/>
      <c r="BS170" s="95"/>
      <c r="BT170" s="95"/>
    </row>
    <row r="171" spans="1:72" s="96" customFormat="1" ht="12.75">
      <c r="A171" s="97">
        <f>'Ameacas-Pré-Resposta'!A169</f>
        <v>161</v>
      </c>
      <c r="B171" s="256">
        <f>'Ameacas-Des'!B169</f>
        <v>0</v>
      </c>
      <c r="C171" s="230">
        <f>'Ameacas-Des'!C169</f>
        <v>0</v>
      </c>
      <c r="D171" s="231">
        <f>'Ameacas-Des'!D169</f>
        <v>0</v>
      </c>
      <c r="E171" s="231">
        <f>'Ameacas-Des'!E169</f>
        <v>0</v>
      </c>
      <c r="F171" s="232">
        <f>'Ameacas-Des'!I169</f>
        <v>0</v>
      </c>
      <c r="G171" s="233"/>
      <c r="H171" s="234"/>
      <c r="I171" s="235">
        <v>0</v>
      </c>
      <c r="J171" s="99">
        <f>'Ameacas-Des'!F169</f>
        <v>0</v>
      </c>
      <c r="K171" s="92">
        <f>'Ameacas-Des'!G169</f>
        <v>0</v>
      </c>
      <c r="L171" s="236">
        <f aca="true" t="shared" si="5" ref="L171:L202">J171*K171</f>
        <v>0</v>
      </c>
      <c r="M171" s="233">
        <f>'Resposta-Ameacas'!M171</f>
        <v>0</v>
      </c>
      <c r="N171" s="235">
        <f>'Resposta-Ameacas'!N171</f>
        <v>0</v>
      </c>
      <c r="O171" s="235">
        <v>0</v>
      </c>
      <c r="P171" s="370"/>
      <c r="Q171" s="370"/>
      <c r="R171" s="371"/>
      <c r="S171" s="372">
        <v>0</v>
      </c>
      <c r="T171" s="23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5"/>
      <c r="BQ171" s="95"/>
      <c r="BR171" s="95"/>
      <c r="BS171" s="95"/>
      <c r="BT171" s="95"/>
    </row>
    <row r="172" spans="1:72" s="96" customFormat="1" ht="12.75">
      <c r="A172" s="97">
        <f>'Ameacas-Pré-Resposta'!A170</f>
        <v>162</v>
      </c>
      <c r="B172" s="256">
        <f>'Ameacas-Des'!B170</f>
        <v>0</v>
      </c>
      <c r="C172" s="230">
        <f>'Ameacas-Des'!C170</f>
        <v>0</v>
      </c>
      <c r="D172" s="231">
        <f>'Ameacas-Des'!D170</f>
        <v>0</v>
      </c>
      <c r="E172" s="231">
        <f>'Ameacas-Des'!E170</f>
        <v>0</v>
      </c>
      <c r="F172" s="232">
        <f>'Ameacas-Des'!I170</f>
        <v>0</v>
      </c>
      <c r="G172" s="233"/>
      <c r="H172" s="234"/>
      <c r="I172" s="235">
        <v>0</v>
      </c>
      <c r="J172" s="99">
        <f>'Ameacas-Des'!F170</f>
        <v>0</v>
      </c>
      <c r="K172" s="92">
        <f>'Ameacas-Des'!G170</f>
        <v>0</v>
      </c>
      <c r="L172" s="236">
        <f t="shared" si="5"/>
        <v>0</v>
      </c>
      <c r="M172" s="233">
        <f>'Resposta-Ameacas'!M172</f>
        <v>0</v>
      </c>
      <c r="N172" s="235">
        <f>'Resposta-Ameacas'!N172</f>
        <v>0</v>
      </c>
      <c r="O172" s="235">
        <v>0</v>
      </c>
      <c r="P172" s="370"/>
      <c r="Q172" s="370"/>
      <c r="R172" s="371"/>
      <c r="S172" s="372">
        <v>0</v>
      </c>
      <c r="T172" s="23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  <c r="BO172" s="95"/>
      <c r="BP172" s="95"/>
      <c r="BQ172" s="95"/>
      <c r="BR172" s="95"/>
      <c r="BS172" s="95"/>
      <c r="BT172" s="95"/>
    </row>
    <row r="173" spans="1:72" s="96" customFormat="1" ht="12.75">
      <c r="A173" s="97">
        <f>'Ameacas-Pré-Resposta'!A171</f>
        <v>163</v>
      </c>
      <c r="B173" s="256">
        <f>'Ameacas-Des'!B171</f>
        <v>0</v>
      </c>
      <c r="C173" s="230">
        <f>'Ameacas-Des'!C171</f>
        <v>0</v>
      </c>
      <c r="D173" s="231">
        <f>'Ameacas-Des'!D171</f>
        <v>0</v>
      </c>
      <c r="E173" s="231">
        <f>'Ameacas-Des'!E171</f>
        <v>0</v>
      </c>
      <c r="F173" s="232">
        <f>'Ameacas-Des'!I171</f>
        <v>0</v>
      </c>
      <c r="G173" s="233"/>
      <c r="H173" s="234"/>
      <c r="I173" s="235">
        <v>0</v>
      </c>
      <c r="J173" s="99">
        <f>'Ameacas-Des'!F171</f>
        <v>0</v>
      </c>
      <c r="K173" s="92">
        <f>'Ameacas-Des'!G171</f>
        <v>0</v>
      </c>
      <c r="L173" s="236">
        <f t="shared" si="5"/>
        <v>0</v>
      </c>
      <c r="M173" s="233">
        <f>'Resposta-Ameacas'!M173</f>
        <v>0</v>
      </c>
      <c r="N173" s="235">
        <f>'Resposta-Ameacas'!N173</f>
        <v>0</v>
      </c>
      <c r="O173" s="235">
        <v>0</v>
      </c>
      <c r="P173" s="370"/>
      <c r="Q173" s="370"/>
      <c r="R173" s="371"/>
      <c r="S173" s="372">
        <v>0</v>
      </c>
      <c r="T173" s="23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  <c r="BM173" s="95"/>
      <c r="BN173" s="95"/>
      <c r="BO173" s="95"/>
      <c r="BP173" s="95"/>
      <c r="BQ173" s="95"/>
      <c r="BR173" s="95"/>
      <c r="BS173" s="95"/>
      <c r="BT173" s="95"/>
    </row>
    <row r="174" spans="1:72" s="96" customFormat="1" ht="12.75">
      <c r="A174" s="97">
        <f>'Ameacas-Pré-Resposta'!A172</f>
        <v>164</v>
      </c>
      <c r="B174" s="256">
        <f>'Ameacas-Des'!B172</f>
        <v>0</v>
      </c>
      <c r="C174" s="230">
        <f>'Ameacas-Des'!C172</f>
        <v>0</v>
      </c>
      <c r="D174" s="231">
        <f>'Ameacas-Des'!D172</f>
        <v>0</v>
      </c>
      <c r="E174" s="231">
        <f>'Ameacas-Des'!E172</f>
        <v>0</v>
      </c>
      <c r="F174" s="232">
        <f>'Ameacas-Des'!I172</f>
        <v>0</v>
      </c>
      <c r="G174" s="233"/>
      <c r="H174" s="234"/>
      <c r="I174" s="235">
        <v>0</v>
      </c>
      <c r="J174" s="99">
        <f>'Ameacas-Des'!F172</f>
        <v>0</v>
      </c>
      <c r="K174" s="92">
        <f>'Ameacas-Des'!G172</f>
        <v>0</v>
      </c>
      <c r="L174" s="236">
        <f t="shared" si="5"/>
        <v>0</v>
      </c>
      <c r="M174" s="233">
        <f>'Resposta-Ameacas'!M174</f>
        <v>0</v>
      </c>
      <c r="N174" s="235">
        <f>'Resposta-Ameacas'!N174</f>
        <v>0</v>
      </c>
      <c r="O174" s="235">
        <v>0</v>
      </c>
      <c r="P174" s="370"/>
      <c r="Q174" s="370"/>
      <c r="R174" s="371"/>
      <c r="S174" s="372">
        <v>0</v>
      </c>
      <c r="T174" s="23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5"/>
      <c r="BJ174" s="95"/>
      <c r="BK174" s="95"/>
      <c r="BL174" s="95"/>
      <c r="BM174" s="95"/>
      <c r="BN174" s="95"/>
      <c r="BO174" s="95"/>
      <c r="BP174" s="95"/>
      <c r="BQ174" s="95"/>
      <c r="BR174" s="95"/>
      <c r="BS174" s="95"/>
      <c r="BT174" s="95"/>
    </row>
    <row r="175" spans="1:72" s="96" customFormat="1" ht="12.75">
      <c r="A175" s="97">
        <f>'Ameacas-Pré-Resposta'!A173</f>
        <v>165</v>
      </c>
      <c r="B175" s="256">
        <f>'Ameacas-Des'!B173</f>
        <v>0</v>
      </c>
      <c r="C175" s="230">
        <f>'Ameacas-Des'!C173</f>
        <v>0</v>
      </c>
      <c r="D175" s="231">
        <f>'Ameacas-Des'!D173</f>
        <v>0</v>
      </c>
      <c r="E175" s="231">
        <f>'Ameacas-Des'!E173</f>
        <v>0</v>
      </c>
      <c r="F175" s="232">
        <f>'Ameacas-Des'!I173</f>
        <v>0</v>
      </c>
      <c r="G175" s="233"/>
      <c r="H175" s="234"/>
      <c r="I175" s="235">
        <v>0</v>
      </c>
      <c r="J175" s="99">
        <f>'Ameacas-Des'!F173</f>
        <v>0</v>
      </c>
      <c r="K175" s="92">
        <f>'Ameacas-Des'!G173</f>
        <v>0</v>
      </c>
      <c r="L175" s="236">
        <f t="shared" si="5"/>
        <v>0</v>
      </c>
      <c r="M175" s="233">
        <f>'Resposta-Ameacas'!M175</f>
        <v>0</v>
      </c>
      <c r="N175" s="235">
        <f>'Resposta-Ameacas'!N175</f>
        <v>0</v>
      </c>
      <c r="O175" s="235">
        <v>0</v>
      </c>
      <c r="P175" s="370"/>
      <c r="Q175" s="370"/>
      <c r="R175" s="371"/>
      <c r="S175" s="372">
        <v>0</v>
      </c>
      <c r="T175" s="23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  <c r="BE175" s="95"/>
      <c r="BF175" s="95"/>
      <c r="BG175" s="95"/>
      <c r="BH175" s="95"/>
      <c r="BI175" s="95"/>
      <c r="BJ175" s="95"/>
      <c r="BK175" s="95"/>
      <c r="BL175" s="95"/>
      <c r="BM175" s="95"/>
      <c r="BN175" s="95"/>
      <c r="BO175" s="95"/>
      <c r="BP175" s="95"/>
      <c r="BQ175" s="95"/>
      <c r="BR175" s="95"/>
      <c r="BS175" s="95"/>
      <c r="BT175" s="95"/>
    </row>
    <row r="176" spans="1:72" s="96" customFormat="1" ht="12.75">
      <c r="A176" s="97">
        <f>'Ameacas-Pré-Resposta'!A174</f>
        <v>166</v>
      </c>
      <c r="B176" s="256">
        <f>'Ameacas-Des'!B174</f>
        <v>0</v>
      </c>
      <c r="C176" s="230">
        <f>'Ameacas-Des'!C174</f>
        <v>0</v>
      </c>
      <c r="D176" s="231">
        <f>'Ameacas-Des'!D174</f>
        <v>0</v>
      </c>
      <c r="E176" s="231">
        <f>'Ameacas-Des'!E174</f>
        <v>0</v>
      </c>
      <c r="F176" s="232">
        <f>'Ameacas-Des'!I174</f>
        <v>0</v>
      </c>
      <c r="G176" s="233"/>
      <c r="H176" s="234"/>
      <c r="I176" s="235">
        <v>0</v>
      </c>
      <c r="J176" s="99">
        <f>'Ameacas-Des'!F174</f>
        <v>0</v>
      </c>
      <c r="K176" s="92">
        <f>'Ameacas-Des'!G174</f>
        <v>0</v>
      </c>
      <c r="L176" s="236">
        <f t="shared" si="5"/>
        <v>0</v>
      </c>
      <c r="M176" s="233">
        <f>'Resposta-Ameacas'!M176</f>
        <v>0</v>
      </c>
      <c r="N176" s="235">
        <f>'Resposta-Ameacas'!N176</f>
        <v>0</v>
      </c>
      <c r="O176" s="235">
        <v>0</v>
      </c>
      <c r="P176" s="370"/>
      <c r="Q176" s="370"/>
      <c r="R176" s="371"/>
      <c r="S176" s="372">
        <v>0</v>
      </c>
      <c r="T176" s="23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95"/>
      <c r="BD176" s="95"/>
      <c r="BE176" s="95"/>
      <c r="BF176" s="95"/>
      <c r="BG176" s="95"/>
      <c r="BH176" s="95"/>
      <c r="BI176" s="95"/>
      <c r="BJ176" s="95"/>
      <c r="BK176" s="95"/>
      <c r="BL176" s="95"/>
      <c r="BM176" s="95"/>
      <c r="BN176" s="95"/>
      <c r="BO176" s="95"/>
      <c r="BP176" s="95"/>
      <c r="BQ176" s="95"/>
      <c r="BR176" s="95"/>
      <c r="BS176" s="95"/>
      <c r="BT176" s="95"/>
    </row>
    <row r="177" spans="1:72" s="96" customFormat="1" ht="12.75">
      <c r="A177" s="97">
        <f>'Ameacas-Pré-Resposta'!A175</f>
        <v>167</v>
      </c>
      <c r="B177" s="256">
        <f>'Ameacas-Des'!B175</f>
        <v>0</v>
      </c>
      <c r="C177" s="230">
        <f>'Ameacas-Des'!C175</f>
        <v>0</v>
      </c>
      <c r="D177" s="231">
        <f>'Ameacas-Des'!D175</f>
        <v>0</v>
      </c>
      <c r="E177" s="231">
        <f>'Ameacas-Des'!E175</f>
        <v>0</v>
      </c>
      <c r="F177" s="232">
        <f>'Ameacas-Des'!I175</f>
        <v>0</v>
      </c>
      <c r="G177" s="233"/>
      <c r="H177" s="234"/>
      <c r="I177" s="235">
        <v>0</v>
      </c>
      <c r="J177" s="99">
        <f>'Ameacas-Des'!F175</f>
        <v>0</v>
      </c>
      <c r="K177" s="92">
        <f>'Ameacas-Des'!G175</f>
        <v>0</v>
      </c>
      <c r="L177" s="236">
        <f t="shared" si="5"/>
        <v>0</v>
      </c>
      <c r="M177" s="233">
        <f>'Resposta-Ameacas'!M177</f>
        <v>0</v>
      </c>
      <c r="N177" s="235">
        <f>'Resposta-Ameacas'!N177</f>
        <v>0</v>
      </c>
      <c r="O177" s="235">
        <v>0</v>
      </c>
      <c r="P177" s="370"/>
      <c r="Q177" s="370"/>
      <c r="R177" s="371"/>
      <c r="S177" s="372">
        <v>0</v>
      </c>
      <c r="T177" s="23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95"/>
      <c r="BD177" s="95"/>
      <c r="BE177" s="95"/>
      <c r="BF177" s="95"/>
      <c r="BG177" s="95"/>
      <c r="BH177" s="95"/>
      <c r="BI177" s="95"/>
      <c r="BJ177" s="95"/>
      <c r="BK177" s="95"/>
      <c r="BL177" s="95"/>
      <c r="BM177" s="95"/>
      <c r="BN177" s="95"/>
      <c r="BO177" s="95"/>
      <c r="BP177" s="95"/>
      <c r="BQ177" s="95"/>
      <c r="BR177" s="95"/>
      <c r="BS177" s="95"/>
      <c r="BT177" s="95"/>
    </row>
    <row r="178" spans="1:72" s="96" customFormat="1" ht="12.75">
      <c r="A178" s="97">
        <f>'Ameacas-Pré-Resposta'!A176</f>
        <v>168</v>
      </c>
      <c r="B178" s="256">
        <f>'Ameacas-Des'!B176</f>
        <v>0</v>
      </c>
      <c r="C178" s="230">
        <f>'Ameacas-Des'!C176</f>
        <v>0</v>
      </c>
      <c r="D178" s="231">
        <f>'Ameacas-Des'!D176</f>
        <v>0</v>
      </c>
      <c r="E178" s="231">
        <f>'Ameacas-Des'!E176</f>
        <v>0</v>
      </c>
      <c r="F178" s="232">
        <f>'Ameacas-Des'!I176</f>
        <v>0</v>
      </c>
      <c r="G178" s="233"/>
      <c r="H178" s="234"/>
      <c r="I178" s="235">
        <v>0</v>
      </c>
      <c r="J178" s="99">
        <f>'Ameacas-Des'!F176</f>
        <v>0</v>
      </c>
      <c r="K178" s="92">
        <f>'Ameacas-Des'!G176</f>
        <v>0</v>
      </c>
      <c r="L178" s="236">
        <f t="shared" si="5"/>
        <v>0</v>
      </c>
      <c r="M178" s="233">
        <f>'Resposta-Ameacas'!M178</f>
        <v>0</v>
      </c>
      <c r="N178" s="235">
        <f>'Resposta-Ameacas'!N178</f>
        <v>0</v>
      </c>
      <c r="O178" s="235">
        <v>0</v>
      </c>
      <c r="P178" s="370"/>
      <c r="Q178" s="370"/>
      <c r="R178" s="371"/>
      <c r="S178" s="372">
        <v>0</v>
      </c>
      <c r="T178" s="23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  <c r="BP178" s="95"/>
      <c r="BQ178" s="95"/>
      <c r="BR178" s="95"/>
      <c r="BS178" s="95"/>
      <c r="BT178" s="95"/>
    </row>
    <row r="179" spans="1:72" s="96" customFormat="1" ht="12.75">
      <c r="A179" s="97">
        <f>'Ameacas-Pré-Resposta'!A177</f>
        <v>169</v>
      </c>
      <c r="B179" s="256">
        <f>'Ameacas-Des'!B177</f>
        <v>0</v>
      </c>
      <c r="C179" s="230">
        <f>'Ameacas-Des'!C177</f>
        <v>0</v>
      </c>
      <c r="D179" s="231">
        <f>'Ameacas-Des'!D177</f>
        <v>0</v>
      </c>
      <c r="E179" s="231">
        <f>'Ameacas-Des'!E177</f>
        <v>0</v>
      </c>
      <c r="F179" s="232">
        <f>'Ameacas-Des'!I177</f>
        <v>0</v>
      </c>
      <c r="G179" s="233"/>
      <c r="H179" s="234"/>
      <c r="I179" s="235">
        <v>0</v>
      </c>
      <c r="J179" s="99">
        <f>'Ameacas-Des'!F177</f>
        <v>0</v>
      </c>
      <c r="K179" s="92">
        <f>'Ameacas-Des'!G177</f>
        <v>0</v>
      </c>
      <c r="L179" s="236">
        <f t="shared" si="5"/>
        <v>0</v>
      </c>
      <c r="M179" s="233">
        <f>'Resposta-Ameacas'!M179</f>
        <v>0</v>
      </c>
      <c r="N179" s="235">
        <f>'Resposta-Ameacas'!N179</f>
        <v>0</v>
      </c>
      <c r="O179" s="235">
        <v>0</v>
      </c>
      <c r="P179" s="370"/>
      <c r="Q179" s="370"/>
      <c r="R179" s="371"/>
      <c r="S179" s="372">
        <v>0</v>
      </c>
      <c r="T179" s="23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95"/>
    </row>
    <row r="180" spans="1:72" s="96" customFormat="1" ht="12.75">
      <c r="A180" s="97">
        <f>'Ameacas-Pré-Resposta'!A178</f>
        <v>170</v>
      </c>
      <c r="B180" s="256">
        <f>'Ameacas-Des'!B178</f>
        <v>0</v>
      </c>
      <c r="C180" s="230">
        <f>'Ameacas-Des'!C178</f>
        <v>0</v>
      </c>
      <c r="D180" s="231">
        <f>'Ameacas-Des'!D178</f>
        <v>0</v>
      </c>
      <c r="E180" s="231">
        <f>'Ameacas-Des'!E178</f>
        <v>0</v>
      </c>
      <c r="F180" s="232">
        <f>'Ameacas-Des'!I178</f>
        <v>0</v>
      </c>
      <c r="G180" s="233"/>
      <c r="H180" s="234"/>
      <c r="I180" s="235">
        <v>0</v>
      </c>
      <c r="J180" s="99">
        <f>'Ameacas-Des'!F178</f>
        <v>0</v>
      </c>
      <c r="K180" s="92">
        <f>'Ameacas-Des'!G178</f>
        <v>0</v>
      </c>
      <c r="L180" s="236">
        <f t="shared" si="5"/>
        <v>0</v>
      </c>
      <c r="M180" s="233">
        <f>'Resposta-Ameacas'!M180</f>
        <v>0</v>
      </c>
      <c r="N180" s="235">
        <f>'Resposta-Ameacas'!N180</f>
        <v>0</v>
      </c>
      <c r="O180" s="235">
        <v>0</v>
      </c>
      <c r="P180" s="370"/>
      <c r="Q180" s="370"/>
      <c r="R180" s="371"/>
      <c r="S180" s="372">
        <v>0</v>
      </c>
      <c r="T180" s="23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95"/>
      <c r="BD180" s="95"/>
      <c r="BE180" s="95"/>
      <c r="BF180" s="95"/>
      <c r="BG180" s="95"/>
      <c r="BH180" s="95"/>
      <c r="BI180" s="95"/>
      <c r="BJ180" s="95"/>
      <c r="BK180" s="95"/>
      <c r="BL180" s="95"/>
      <c r="BM180" s="95"/>
      <c r="BN180" s="95"/>
      <c r="BO180" s="95"/>
      <c r="BP180" s="95"/>
      <c r="BQ180" s="95"/>
      <c r="BR180" s="95"/>
      <c r="BS180" s="95"/>
      <c r="BT180" s="95"/>
    </row>
    <row r="181" spans="1:72" s="96" customFormat="1" ht="12.75">
      <c r="A181" s="97">
        <f>'Ameacas-Pré-Resposta'!A179</f>
        <v>171</v>
      </c>
      <c r="B181" s="256">
        <f>'Ameacas-Des'!B179</f>
        <v>0</v>
      </c>
      <c r="C181" s="230">
        <f>'Ameacas-Des'!C179</f>
        <v>0</v>
      </c>
      <c r="D181" s="231">
        <f>'Ameacas-Des'!D179</f>
        <v>0</v>
      </c>
      <c r="E181" s="231">
        <f>'Ameacas-Des'!E179</f>
        <v>0</v>
      </c>
      <c r="F181" s="232">
        <f>'Ameacas-Des'!I179</f>
        <v>0</v>
      </c>
      <c r="G181" s="233"/>
      <c r="H181" s="234"/>
      <c r="I181" s="235">
        <v>0</v>
      </c>
      <c r="J181" s="99">
        <f>'Ameacas-Des'!F179</f>
        <v>0</v>
      </c>
      <c r="K181" s="92">
        <f>'Ameacas-Des'!G179</f>
        <v>0</v>
      </c>
      <c r="L181" s="236">
        <f t="shared" si="5"/>
        <v>0</v>
      </c>
      <c r="M181" s="233">
        <f>'Resposta-Ameacas'!M181</f>
        <v>0</v>
      </c>
      <c r="N181" s="235">
        <f>'Resposta-Ameacas'!N181</f>
        <v>0</v>
      </c>
      <c r="O181" s="235">
        <v>0</v>
      </c>
      <c r="P181" s="370"/>
      <c r="Q181" s="370"/>
      <c r="R181" s="371"/>
      <c r="S181" s="372">
        <v>0</v>
      </c>
      <c r="T181" s="23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95"/>
      <c r="BD181" s="95"/>
      <c r="BE181" s="95"/>
      <c r="BF181" s="95"/>
      <c r="BG181" s="95"/>
      <c r="BH181" s="95"/>
      <c r="BI181" s="95"/>
      <c r="BJ181" s="95"/>
      <c r="BK181" s="95"/>
      <c r="BL181" s="95"/>
      <c r="BM181" s="95"/>
      <c r="BN181" s="95"/>
      <c r="BO181" s="95"/>
      <c r="BP181" s="95"/>
      <c r="BQ181" s="95"/>
      <c r="BR181" s="95"/>
      <c r="BS181" s="95"/>
      <c r="BT181" s="95"/>
    </row>
    <row r="182" spans="1:72" s="96" customFormat="1" ht="12.75">
      <c r="A182" s="97">
        <f>'Ameacas-Pré-Resposta'!A180</f>
        <v>172</v>
      </c>
      <c r="B182" s="256">
        <f>'Ameacas-Des'!B180</f>
        <v>0</v>
      </c>
      <c r="C182" s="230">
        <f>'Ameacas-Des'!C180</f>
        <v>0</v>
      </c>
      <c r="D182" s="231">
        <f>'Ameacas-Des'!D180</f>
        <v>0</v>
      </c>
      <c r="E182" s="231">
        <f>'Ameacas-Des'!E180</f>
        <v>0</v>
      </c>
      <c r="F182" s="232">
        <f>'Ameacas-Des'!I180</f>
        <v>0</v>
      </c>
      <c r="G182" s="233"/>
      <c r="H182" s="234"/>
      <c r="I182" s="235">
        <v>0</v>
      </c>
      <c r="J182" s="99">
        <f>'Ameacas-Des'!F180</f>
        <v>0</v>
      </c>
      <c r="K182" s="92">
        <f>'Ameacas-Des'!G180</f>
        <v>0</v>
      </c>
      <c r="L182" s="236">
        <f t="shared" si="5"/>
        <v>0</v>
      </c>
      <c r="M182" s="233">
        <f>'Resposta-Ameacas'!M182</f>
        <v>0</v>
      </c>
      <c r="N182" s="235">
        <f>'Resposta-Ameacas'!N182</f>
        <v>0</v>
      </c>
      <c r="O182" s="235">
        <v>0</v>
      </c>
      <c r="P182" s="370"/>
      <c r="Q182" s="370"/>
      <c r="R182" s="371"/>
      <c r="S182" s="372">
        <v>0</v>
      </c>
      <c r="T182" s="23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5"/>
      <c r="BJ182" s="95"/>
      <c r="BK182" s="95"/>
      <c r="BL182" s="95"/>
      <c r="BM182" s="95"/>
      <c r="BN182" s="95"/>
      <c r="BO182" s="95"/>
      <c r="BP182" s="95"/>
      <c r="BQ182" s="95"/>
      <c r="BR182" s="95"/>
      <c r="BS182" s="95"/>
      <c r="BT182" s="95"/>
    </row>
    <row r="183" spans="1:72" s="96" customFormat="1" ht="12.75">
      <c r="A183" s="97">
        <f>'Ameacas-Pré-Resposta'!A181</f>
        <v>173</v>
      </c>
      <c r="B183" s="256">
        <f>'Ameacas-Des'!B181</f>
        <v>0</v>
      </c>
      <c r="C183" s="230">
        <f>'Ameacas-Des'!C181</f>
        <v>0</v>
      </c>
      <c r="D183" s="231">
        <f>'Ameacas-Des'!D181</f>
        <v>0</v>
      </c>
      <c r="E183" s="231">
        <f>'Ameacas-Des'!E181</f>
        <v>0</v>
      </c>
      <c r="F183" s="232">
        <f>'Ameacas-Des'!I181</f>
        <v>0</v>
      </c>
      <c r="G183" s="233"/>
      <c r="H183" s="234"/>
      <c r="I183" s="235">
        <v>0</v>
      </c>
      <c r="J183" s="99">
        <f>'Ameacas-Des'!F181</f>
        <v>0</v>
      </c>
      <c r="K183" s="92">
        <f>'Ameacas-Des'!G181</f>
        <v>0</v>
      </c>
      <c r="L183" s="236">
        <f t="shared" si="5"/>
        <v>0</v>
      </c>
      <c r="M183" s="233">
        <f>'Resposta-Ameacas'!M183</f>
        <v>0</v>
      </c>
      <c r="N183" s="235">
        <f>'Resposta-Ameacas'!N183</f>
        <v>0</v>
      </c>
      <c r="O183" s="235">
        <v>0</v>
      </c>
      <c r="P183" s="370"/>
      <c r="Q183" s="370"/>
      <c r="R183" s="371"/>
      <c r="S183" s="372">
        <v>0</v>
      </c>
      <c r="T183" s="23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  <c r="BN183" s="95"/>
      <c r="BO183" s="95"/>
      <c r="BP183" s="95"/>
      <c r="BQ183" s="95"/>
      <c r="BR183" s="95"/>
      <c r="BS183" s="95"/>
      <c r="BT183" s="95"/>
    </row>
    <row r="184" spans="1:72" s="96" customFormat="1" ht="12.75">
      <c r="A184" s="97">
        <f>'Ameacas-Pré-Resposta'!A182</f>
        <v>174</v>
      </c>
      <c r="B184" s="256">
        <f>'Ameacas-Des'!B182</f>
        <v>0</v>
      </c>
      <c r="C184" s="230">
        <f>'Ameacas-Des'!C182</f>
        <v>0</v>
      </c>
      <c r="D184" s="231">
        <f>'Ameacas-Des'!D182</f>
        <v>0</v>
      </c>
      <c r="E184" s="231">
        <f>'Ameacas-Des'!E182</f>
        <v>0</v>
      </c>
      <c r="F184" s="232">
        <f>'Ameacas-Des'!I182</f>
        <v>0</v>
      </c>
      <c r="G184" s="233"/>
      <c r="H184" s="234"/>
      <c r="I184" s="235">
        <v>0</v>
      </c>
      <c r="J184" s="99">
        <f>'Ameacas-Des'!F182</f>
        <v>0</v>
      </c>
      <c r="K184" s="92">
        <f>'Ameacas-Des'!G182</f>
        <v>0</v>
      </c>
      <c r="L184" s="236">
        <f t="shared" si="5"/>
        <v>0</v>
      </c>
      <c r="M184" s="233">
        <f>'Resposta-Ameacas'!M184</f>
        <v>0</v>
      </c>
      <c r="N184" s="235">
        <f>'Resposta-Ameacas'!N184</f>
        <v>0</v>
      </c>
      <c r="O184" s="235">
        <v>0</v>
      </c>
      <c r="P184" s="370"/>
      <c r="Q184" s="370"/>
      <c r="R184" s="371"/>
      <c r="S184" s="372">
        <v>0</v>
      </c>
      <c r="T184" s="23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  <c r="BN184" s="95"/>
      <c r="BO184" s="95"/>
      <c r="BP184" s="95"/>
      <c r="BQ184" s="95"/>
      <c r="BR184" s="95"/>
      <c r="BS184" s="95"/>
      <c r="BT184" s="95"/>
    </row>
    <row r="185" spans="1:72" s="96" customFormat="1" ht="12.75">
      <c r="A185" s="97">
        <f>'Ameacas-Pré-Resposta'!A183</f>
        <v>175</v>
      </c>
      <c r="B185" s="256">
        <f>'Ameacas-Des'!B183</f>
        <v>0</v>
      </c>
      <c r="C185" s="230">
        <f>'Ameacas-Des'!C183</f>
        <v>0</v>
      </c>
      <c r="D185" s="231">
        <f>'Ameacas-Des'!D183</f>
        <v>0</v>
      </c>
      <c r="E185" s="231">
        <f>'Ameacas-Des'!E183</f>
        <v>0</v>
      </c>
      <c r="F185" s="232">
        <f>'Ameacas-Des'!I183</f>
        <v>0</v>
      </c>
      <c r="G185" s="233"/>
      <c r="H185" s="234"/>
      <c r="I185" s="235">
        <v>0</v>
      </c>
      <c r="J185" s="99">
        <f>'Ameacas-Des'!F183</f>
        <v>0</v>
      </c>
      <c r="K185" s="92">
        <f>'Ameacas-Des'!G183</f>
        <v>0</v>
      </c>
      <c r="L185" s="236">
        <f t="shared" si="5"/>
        <v>0</v>
      </c>
      <c r="M185" s="233">
        <f>'Resposta-Ameacas'!M185</f>
        <v>0</v>
      </c>
      <c r="N185" s="235">
        <f>'Resposta-Ameacas'!N185</f>
        <v>0</v>
      </c>
      <c r="O185" s="235">
        <v>0</v>
      </c>
      <c r="P185" s="370"/>
      <c r="Q185" s="370"/>
      <c r="R185" s="371"/>
      <c r="S185" s="372">
        <v>0</v>
      </c>
      <c r="T185" s="23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  <c r="BP185" s="95"/>
      <c r="BQ185" s="95"/>
      <c r="BR185" s="95"/>
      <c r="BS185" s="95"/>
      <c r="BT185" s="95"/>
    </row>
    <row r="186" spans="1:72" s="96" customFormat="1" ht="12.75">
      <c r="A186" s="97">
        <f>'Ameacas-Pré-Resposta'!A184</f>
        <v>176</v>
      </c>
      <c r="B186" s="256">
        <f>'Ameacas-Des'!B184</f>
        <v>0</v>
      </c>
      <c r="C186" s="230">
        <f>'Ameacas-Des'!C184</f>
        <v>0</v>
      </c>
      <c r="D186" s="231">
        <f>'Ameacas-Des'!D184</f>
        <v>0</v>
      </c>
      <c r="E186" s="231">
        <f>'Ameacas-Des'!E184</f>
        <v>0</v>
      </c>
      <c r="F186" s="232">
        <f>'Ameacas-Des'!I184</f>
        <v>0</v>
      </c>
      <c r="G186" s="233"/>
      <c r="H186" s="234"/>
      <c r="I186" s="235">
        <v>0</v>
      </c>
      <c r="J186" s="99">
        <f>'Ameacas-Des'!F184</f>
        <v>0</v>
      </c>
      <c r="K186" s="92">
        <f>'Ameacas-Des'!G184</f>
        <v>0</v>
      </c>
      <c r="L186" s="236">
        <f t="shared" si="5"/>
        <v>0</v>
      </c>
      <c r="M186" s="233">
        <f>'Resposta-Ameacas'!M186</f>
        <v>0</v>
      </c>
      <c r="N186" s="235">
        <f>'Resposta-Ameacas'!N186</f>
        <v>0</v>
      </c>
      <c r="O186" s="235">
        <v>0</v>
      </c>
      <c r="P186" s="370"/>
      <c r="Q186" s="370"/>
      <c r="R186" s="371"/>
      <c r="S186" s="372">
        <v>0</v>
      </c>
      <c r="T186" s="23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  <c r="BP186" s="95"/>
      <c r="BQ186" s="95"/>
      <c r="BR186" s="95"/>
      <c r="BS186" s="95"/>
      <c r="BT186" s="95"/>
    </row>
    <row r="187" spans="1:72" s="96" customFormat="1" ht="12.75">
      <c r="A187" s="97">
        <f>'Ameacas-Pré-Resposta'!A185</f>
        <v>177</v>
      </c>
      <c r="B187" s="256">
        <f>'Ameacas-Des'!B185</f>
        <v>0</v>
      </c>
      <c r="C187" s="230">
        <f>'Ameacas-Des'!C185</f>
        <v>0</v>
      </c>
      <c r="D187" s="231">
        <f>'Ameacas-Des'!D185</f>
        <v>0</v>
      </c>
      <c r="E187" s="231">
        <f>'Ameacas-Des'!E185</f>
        <v>0</v>
      </c>
      <c r="F187" s="232">
        <f>'Ameacas-Des'!I185</f>
        <v>0</v>
      </c>
      <c r="G187" s="233"/>
      <c r="H187" s="234"/>
      <c r="I187" s="235">
        <v>0</v>
      </c>
      <c r="J187" s="99">
        <f>'Ameacas-Des'!F185</f>
        <v>0</v>
      </c>
      <c r="K187" s="92">
        <f>'Ameacas-Des'!G185</f>
        <v>0</v>
      </c>
      <c r="L187" s="236">
        <f t="shared" si="5"/>
        <v>0</v>
      </c>
      <c r="M187" s="233">
        <f>'Resposta-Ameacas'!M187</f>
        <v>0</v>
      </c>
      <c r="N187" s="235">
        <f>'Resposta-Ameacas'!N187</f>
        <v>0</v>
      </c>
      <c r="O187" s="235">
        <v>0</v>
      </c>
      <c r="P187" s="370"/>
      <c r="Q187" s="370"/>
      <c r="R187" s="371"/>
      <c r="S187" s="372">
        <v>0</v>
      </c>
      <c r="T187" s="23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  <c r="AW187" s="95"/>
      <c r="AX187" s="95"/>
      <c r="AY187" s="95"/>
      <c r="AZ187" s="95"/>
      <c r="BA187" s="95"/>
      <c r="BB187" s="95"/>
      <c r="BC187" s="95"/>
      <c r="BD187" s="95"/>
      <c r="BE187" s="95"/>
      <c r="BF187" s="95"/>
      <c r="BG187" s="95"/>
      <c r="BH187" s="95"/>
      <c r="BI187" s="95"/>
      <c r="BJ187" s="95"/>
      <c r="BK187" s="95"/>
      <c r="BL187" s="95"/>
      <c r="BM187" s="95"/>
      <c r="BN187" s="95"/>
      <c r="BO187" s="95"/>
      <c r="BP187" s="95"/>
      <c r="BQ187" s="95"/>
      <c r="BR187" s="95"/>
      <c r="BS187" s="95"/>
      <c r="BT187" s="95"/>
    </row>
    <row r="188" spans="1:72" s="96" customFormat="1" ht="12.75">
      <c r="A188" s="97">
        <f>'Ameacas-Pré-Resposta'!A186</f>
        <v>178</v>
      </c>
      <c r="B188" s="256">
        <f>'Ameacas-Des'!B186</f>
        <v>0</v>
      </c>
      <c r="C188" s="230">
        <f>'Ameacas-Des'!C186</f>
        <v>0</v>
      </c>
      <c r="D188" s="231">
        <f>'Ameacas-Des'!D186</f>
        <v>0</v>
      </c>
      <c r="E188" s="231">
        <f>'Ameacas-Des'!E186</f>
        <v>0</v>
      </c>
      <c r="F188" s="232">
        <f>'Ameacas-Des'!I186</f>
        <v>0</v>
      </c>
      <c r="G188" s="233"/>
      <c r="H188" s="234"/>
      <c r="I188" s="235">
        <v>0</v>
      </c>
      <c r="J188" s="99">
        <f>'Ameacas-Des'!F186</f>
        <v>0</v>
      </c>
      <c r="K188" s="92">
        <f>'Ameacas-Des'!G186</f>
        <v>0</v>
      </c>
      <c r="L188" s="236">
        <f t="shared" si="5"/>
        <v>0</v>
      </c>
      <c r="M188" s="233">
        <f>'Resposta-Ameacas'!M188</f>
        <v>0</v>
      </c>
      <c r="N188" s="235">
        <f>'Resposta-Ameacas'!N188</f>
        <v>0</v>
      </c>
      <c r="O188" s="235">
        <v>0</v>
      </c>
      <c r="P188" s="370"/>
      <c r="Q188" s="370"/>
      <c r="R188" s="371"/>
      <c r="S188" s="372">
        <v>0</v>
      </c>
      <c r="T188" s="23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95"/>
      <c r="AY188" s="95"/>
      <c r="AZ188" s="95"/>
      <c r="BA188" s="95"/>
      <c r="BB188" s="95"/>
      <c r="BC188" s="95"/>
      <c r="BD188" s="95"/>
      <c r="BE188" s="95"/>
      <c r="BF188" s="95"/>
      <c r="BG188" s="95"/>
      <c r="BH188" s="95"/>
      <c r="BI188" s="95"/>
      <c r="BJ188" s="95"/>
      <c r="BK188" s="95"/>
      <c r="BL188" s="95"/>
      <c r="BM188" s="95"/>
      <c r="BN188" s="95"/>
      <c r="BO188" s="95"/>
      <c r="BP188" s="95"/>
      <c r="BQ188" s="95"/>
      <c r="BR188" s="95"/>
      <c r="BS188" s="95"/>
      <c r="BT188" s="95"/>
    </row>
    <row r="189" spans="1:72" s="96" customFormat="1" ht="12.75">
      <c r="A189" s="97">
        <f>'Ameacas-Pré-Resposta'!A187</f>
        <v>179</v>
      </c>
      <c r="B189" s="256">
        <f>'Ameacas-Des'!B187</f>
        <v>0</v>
      </c>
      <c r="C189" s="230">
        <f>'Ameacas-Des'!C187</f>
        <v>0</v>
      </c>
      <c r="D189" s="231">
        <f>'Ameacas-Des'!D187</f>
        <v>0</v>
      </c>
      <c r="E189" s="231">
        <f>'Ameacas-Des'!E187</f>
        <v>0</v>
      </c>
      <c r="F189" s="232">
        <f>'Ameacas-Des'!I187</f>
        <v>0</v>
      </c>
      <c r="G189" s="233"/>
      <c r="H189" s="234"/>
      <c r="I189" s="235">
        <v>0</v>
      </c>
      <c r="J189" s="99">
        <f>'Ameacas-Des'!F187</f>
        <v>0</v>
      </c>
      <c r="K189" s="92">
        <f>'Ameacas-Des'!G187</f>
        <v>0</v>
      </c>
      <c r="L189" s="236">
        <f t="shared" si="5"/>
        <v>0</v>
      </c>
      <c r="M189" s="233">
        <f>'Resposta-Ameacas'!M189</f>
        <v>0</v>
      </c>
      <c r="N189" s="235">
        <f>'Resposta-Ameacas'!N189</f>
        <v>0</v>
      </c>
      <c r="O189" s="235">
        <v>0</v>
      </c>
      <c r="P189" s="370"/>
      <c r="Q189" s="370"/>
      <c r="R189" s="371"/>
      <c r="S189" s="372">
        <v>0</v>
      </c>
      <c r="T189" s="23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95"/>
      <c r="BD189" s="95"/>
      <c r="BE189" s="95"/>
      <c r="BF189" s="95"/>
      <c r="BG189" s="95"/>
      <c r="BH189" s="95"/>
      <c r="BI189" s="95"/>
      <c r="BJ189" s="95"/>
      <c r="BK189" s="95"/>
      <c r="BL189" s="95"/>
      <c r="BM189" s="95"/>
      <c r="BN189" s="95"/>
      <c r="BO189" s="95"/>
      <c r="BP189" s="95"/>
      <c r="BQ189" s="95"/>
      <c r="BR189" s="95"/>
      <c r="BS189" s="95"/>
      <c r="BT189" s="95"/>
    </row>
    <row r="190" spans="1:72" s="96" customFormat="1" ht="12.75">
      <c r="A190" s="97">
        <f>'Ameacas-Pré-Resposta'!A188</f>
        <v>180</v>
      </c>
      <c r="B190" s="256">
        <f>'Ameacas-Des'!B188</f>
        <v>0</v>
      </c>
      <c r="C190" s="230">
        <f>'Ameacas-Des'!C188</f>
        <v>0</v>
      </c>
      <c r="D190" s="231">
        <f>'Ameacas-Des'!D188</f>
        <v>0</v>
      </c>
      <c r="E190" s="231">
        <f>'Ameacas-Des'!E188</f>
        <v>0</v>
      </c>
      <c r="F190" s="232">
        <f>'Ameacas-Des'!I188</f>
        <v>0</v>
      </c>
      <c r="G190" s="233"/>
      <c r="H190" s="234"/>
      <c r="I190" s="235">
        <v>0</v>
      </c>
      <c r="J190" s="99">
        <f>'Ameacas-Des'!F188</f>
        <v>0</v>
      </c>
      <c r="K190" s="92">
        <f>'Ameacas-Des'!G188</f>
        <v>0</v>
      </c>
      <c r="L190" s="236">
        <f t="shared" si="5"/>
        <v>0</v>
      </c>
      <c r="M190" s="233">
        <f>'Resposta-Ameacas'!M190</f>
        <v>0</v>
      </c>
      <c r="N190" s="235">
        <f>'Resposta-Ameacas'!N190</f>
        <v>0</v>
      </c>
      <c r="O190" s="235">
        <v>0</v>
      </c>
      <c r="P190" s="370"/>
      <c r="Q190" s="370"/>
      <c r="R190" s="371"/>
      <c r="S190" s="372">
        <v>0</v>
      </c>
      <c r="T190" s="23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5"/>
      <c r="BJ190" s="95"/>
      <c r="BK190" s="95"/>
      <c r="BL190" s="95"/>
      <c r="BM190" s="95"/>
      <c r="BN190" s="95"/>
      <c r="BO190" s="95"/>
      <c r="BP190" s="95"/>
      <c r="BQ190" s="95"/>
      <c r="BR190" s="95"/>
      <c r="BS190" s="95"/>
      <c r="BT190" s="95"/>
    </row>
    <row r="191" spans="1:72" s="96" customFormat="1" ht="12.75">
      <c r="A191" s="97">
        <f>'Ameacas-Pré-Resposta'!A189</f>
        <v>181</v>
      </c>
      <c r="B191" s="256">
        <f>'Ameacas-Des'!B189</f>
        <v>0</v>
      </c>
      <c r="C191" s="230">
        <f>'Ameacas-Des'!C189</f>
        <v>0</v>
      </c>
      <c r="D191" s="231">
        <f>'Ameacas-Des'!D189</f>
        <v>0</v>
      </c>
      <c r="E191" s="231">
        <f>'Ameacas-Des'!E189</f>
        <v>0</v>
      </c>
      <c r="F191" s="232">
        <f>'Ameacas-Des'!I189</f>
        <v>0</v>
      </c>
      <c r="G191" s="233"/>
      <c r="H191" s="234"/>
      <c r="I191" s="235">
        <v>0</v>
      </c>
      <c r="J191" s="99">
        <f>'Ameacas-Des'!F189</f>
        <v>0</v>
      </c>
      <c r="K191" s="92">
        <f>'Ameacas-Des'!G189</f>
        <v>0</v>
      </c>
      <c r="L191" s="236">
        <f t="shared" si="5"/>
        <v>0</v>
      </c>
      <c r="M191" s="233">
        <f>'Resposta-Ameacas'!M191</f>
        <v>0</v>
      </c>
      <c r="N191" s="235">
        <f>'Resposta-Ameacas'!N191</f>
        <v>0</v>
      </c>
      <c r="O191" s="235">
        <v>0</v>
      </c>
      <c r="P191" s="370"/>
      <c r="Q191" s="370"/>
      <c r="R191" s="371"/>
      <c r="S191" s="372">
        <v>0</v>
      </c>
      <c r="T191" s="235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  <c r="BM191" s="95"/>
      <c r="BN191" s="95"/>
      <c r="BO191" s="95"/>
      <c r="BP191" s="95"/>
      <c r="BQ191" s="95"/>
      <c r="BR191" s="95"/>
      <c r="BS191" s="95"/>
      <c r="BT191" s="95"/>
    </row>
    <row r="192" spans="1:72" s="96" customFormat="1" ht="12.75">
      <c r="A192" s="97">
        <f>'Ameacas-Pré-Resposta'!A190</f>
        <v>182</v>
      </c>
      <c r="B192" s="256">
        <f>'Ameacas-Des'!B190</f>
        <v>0</v>
      </c>
      <c r="C192" s="230">
        <f>'Ameacas-Des'!C190</f>
        <v>0</v>
      </c>
      <c r="D192" s="231">
        <f>'Ameacas-Des'!D190</f>
        <v>0</v>
      </c>
      <c r="E192" s="231">
        <f>'Ameacas-Des'!E190</f>
        <v>0</v>
      </c>
      <c r="F192" s="232">
        <f>'Ameacas-Des'!I190</f>
        <v>0</v>
      </c>
      <c r="G192" s="233"/>
      <c r="H192" s="234"/>
      <c r="I192" s="235">
        <v>0</v>
      </c>
      <c r="J192" s="99">
        <f>'Ameacas-Des'!F190</f>
        <v>0</v>
      </c>
      <c r="K192" s="92">
        <f>'Ameacas-Des'!G190</f>
        <v>0</v>
      </c>
      <c r="L192" s="236">
        <f t="shared" si="5"/>
        <v>0</v>
      </c>
      <c r="M192" s="233">
        <f>'Resposta-Ameacas'!M192</f>
        <v>0</v>
      </c>
      <c r="N192" s="235">
        <f>'Resposta-Ameacas'!N192</f>
        <v>0</v>
      </c>
      <c r="O192" s="235">
        <v>0</v>
      </c>
      <c r="P192" s="370"/>
      <c r="Q192" s="370"/>
      <c r="R192" s="371"/>
      <c r="S192" s="372">
        <v>0</v>
      </c>
      <c r="T192" s="235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  <c r="BN192" s="95"/>
      <c r="BO192" s="95"/>
      <c r="BP192" s="95"/>
      <c r="BQ192" s="95"/>
      <c r="BR192" s="95"/>
      <c r="BS192" s="95"/>
      <c r="BT192" s="95"/>
    </row>
    <row r="193" spans="1:72" s="96" customFormat="1" ht="12.75">
      <c r="A193" s="97">
        <f>'Ameacas-Pré-Resposta'!A191</f>
        <v>183</v>
      </c>
      <c r="B193" s="256">
        <f>'Ameacas-Des'!B191</f>
        <v>0</v>
      </c>
      <c r="C193" s="230">
        <f>'Ameacas-Des'!C191</f>
        <v>0</v>
      </c>
      <c r="D193" s="231">
        <f>'Ameacas-Des'!D191</f>
        <v>0</v>
      </c>
      <c r="E193" s="231">
        <f>'Ameacas-Des'!E191</f>
        <v>0</v>
      </c>
      <c r="F193" s="232">
        <f>'Ameacas-Des'!I191</f>
        <v>0</v>
      </c>
      <c r="G193" s="233"/>
      <c r="H193" s="234"/>
      <c r="I193" s="235">
        <v>0</v>
      </c>
      <c r="J193" s="99">
        <f>'Ameacas-Des'!F191</f>
        <v>0</v>
      </c>
      <c r="K193" s="92">
        <f>'Ameacas-Des'!G191</f>
        <v>0</v>
      </c>
      <c r="L193" s="236">
        <f t="shared" si="5"/>
        <v>0</v>
      </c>
      <c r="M193" s="233">
        <f>'Resposta-Ameacas'!M193</f>
        <v>0</v>
      </c>
      <c r="N193" s="235">
        <f>'Resposta-Ameacas'!N193</f>
        <v>0</v>
      </c>
      <c r="O193" s="235">
        <v>0</v>
      </c>
      <c r="P193" s="370"/>
      <c r="Q193" s="370"/>
      <c r="R193" s="371"/>
      <c r="S193" s="372">
        <v>0</v>
      </c>
      <c r="T193" s="23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95"/>
      <c r="BR193" s="95"/>
      <c r="BS193" s="95"/>
      <c r="BT193" s="95"/>
    </row>
    <row r="194" spans="1:72" s="96" customFormat="1" ht="12.75">
      <c r="A194" s="97">
        <f>'Ameacas-Pré-Resposta'!A192</f>
        <v>184</v>
      </c>
      <c r="B194" s="256">
        <f>'Ameacas-Des'!B192</f>
        <v>0</v>
      </c>
      <c r="C194" s="230">
        <f>'Ameacas-Des'!C192</f>
        <v>0</v>
      </c>
      <c r="D194" s="231">
        <f>'Ameacas-Des'!D192</f>
        <v>0</v>
      </c>
      <c r="E194" s="231">
        <f>'Ameacas-Des'!E192</f>
        <v>0</v>
      </c>
      <c r="F194" s="232">
        <f>'Ameacas-Des'!I192</f>
        <v>0</v>
      </c>
      <c r="G194" s="233"/>
      <c r="H194" s="234"/>
      <c r="I194" s="235">
        <v>0</v>
      </c>
      <c r="J194" s="99">
        <f>'Ameacas-Des'!F192</f>
        <v>0</v>
      </c>
      <c r="K194" s="92">
        <f>'Ameacas-Des'!G192</f>
        <v>0</v>
      </c>
      <c r="L194" s="236">
        <f t="shared" si="5"/>
        <v>0</v>
      </c>
      <c r="M194" s="233">
        <f>'Resposta-Ameacas'!M194</f>
        <v>0</v>
      </c>
      <c r="N194" s="235">
        <f>'Resposta-Ameacas'!N194</f>
        <v>0</v>
      </c>
      <c r="O194" s="235">
        <v>0</v>
      </c>
      <c r="P194" s="370"/>
      <c r="Q194" s="370"/>
      <c r="R194" s="371"/>
      <c r="S194" s="372">
        <v>0</v>
      </c>
      <c r="T194" s="23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  <c r="BN194" s="95"/>
      <c r="BO194" s="95"/>
      <c r="BP194" s="95"/>
      <c r="BQ194" s="95"/>
      <c r="BR194" s="95"/>
      <c r="BS194" s="95"/>
      <c r="BT194" s="95"/>
    </row>
    <row r="195" spans="1:72" s="96" customFormat="1" ht="12.75">
      <c r="A195" s="97">
        <f>'Ameacas-Pré-Resposta'!A193</f>
        <v>185</v>
      </c>
      <c r="B195" s="256">
        <f>'Ameacas-Des'!B193</f>
        <v>0</v>
      </c>
      <c r="C195" s="230">
        <f>'Ameacas-Des'!C193</f>
        <v>0</v>
      </c>
      <c r="D195" s="231">
        <f>'Ameacas-Des'!D193</f>
        <v>0</v>
      </c>
      <c r="E195" s="231">
        <f>'Ameacas-Des'!E193</f>
        <v>0</v>
      </c>
      <c r="F195" s="232">
        <f>'Ameacas-Des'!I193</f>
        <v>0</v>
      </c>
      <c r="G195" s="233"/>
      <c r="H195" s="234"/>
      <c r="I195" s="235">
        <v>0</v>
      </c>
      <c r="J195" s="99">
        <f>'Ameacas-Des'!F193</f>
        <v>0</v>
      </c>
      <c r="K195" s="92">
        <f>'Ameacas-Des'!G193</f>
        <v>0</v>
      </c>
      <c r="L195" s="236">
        <f t="shared" si="5"/>
        <v>0</v>
      </c>
      <c r="M195" s="233">
        <f>'Resposta-Ameacas'!M195</f>
        <v>0</v>
      </c>
      <c r="N195" s="235">
        <f>'Resposta-Ameacas'!N195</f>
        <v>0</v>
      </c>
      <c r="O195" s="235">
        <v>0</v>
      </c>
      <c r="P195" s="370"/>
      <c r="Q195" s="370"/>
      <c r="R195" s="371"/>
      <c r="S195" s="372">
        <v>0</v>
      </c>
      <c r="T195" s="23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5"/>
      <c r="BQ195" s="95"/>
      <c r="BR195" s="95"/>
      <c r="BS195" s="95"/>
      <c r="BT195" s="95"/>
    </row>
    <row r="196" spans="1:72" s="96" customFormat="1" ht="12.75">
      <c r="A196" s="97">
        <f>'Ameacas-Pré-Resposta'!A194</f>
        <v>186</v>
      </c>
      <c r="B196" s="256">
        <f>'Ameacas-Des'!B194</f>
        <v>0</v>
      </c>
      <c r="C196" s="230">
        <f>'Ameacas-Des'!C194</f>
        <v>0</v>
      </c>
      <c r="D196" s="231">
        <f>'Ameacas-Des'!D194</f>
        <v>0</v>
      </c>
      <c r="E196" s="231">
        <f>'Ameacas-Des'!E194</f>
        <v>0</v>
      </c>
      <c r="F196" s="232">
        <f>'Ameacas-Des'!I194</f>
        <v>0</v>
      </c>
      <c r="G196" s="233"/>
      <c r="H196" s="234"/>
      <c r="I196" s="235">
        <v>0</v>
      </c>
      <c r="J196" s="99">
        <f>'Ameacas-Des'!F194</f>
        <v>0</v>
      </c>
      <c r="K196" s="92">
        <f>'Ameacas-Des'!G194</f>
        <v>0</v>
      </c>
      <c r="L196" s="236">
        <f t="shared" si="5"/>
        <v>0</v>
      </c>
      <c r="M196" s="233">
        <f>'Resposta-Ameacas'!M196</f>
        <v>0</v>
      </c>
      <c r="N196" s="235">
        <f>'Resposta-Ameacas'!N196</f>
        <v>0</v>
      </c>
      <c r="O196" s="235">
        <v>0</v>
      </c>
      <c r="P196" s="370"/>
      <c r="Q196" s="370"/>
      <c r="R196" s="371"/>
      <c r="S196" s="372">
        <v>0</v>
      </c>
      <c r="T196" s="23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  <c r="BO196" s="95"/>
      <c r="BP196" s="95"/>
      <c r="BQ196" s="95"/>
      <c r="BR196" s="95"/>
      <c r="BS196" s="95"/>
      <c r="BT196" s="95"/>
    </row>
    <row r="197" spans="1:72" s="96" customFormat="1" ht="12.75">
      <c r="A197" s="97">
        <f>'Ameacas-Pré-Resposta'!A195</f>
        <v>187</v>
      </c>
      <c r="B197" s="256">
        <f>'Ameacas-Des'!B195</f>
        <v>0</v>
      </c>
      <c r="C197" s="230">
        <f>'Ameacas-Des'!C195</f>
        <v>0</v>
      </c>
      <c r="D197" s="231">
        <f>'Ameacas-Des'!D195</f>
        <v>0</v>
      </c>
      <c r="E197" s="231">
        <f>'Ameacas-Des'!E195</f>
        <v>0</v>
      </c>
      <c r="F197" s="232">
        <f>'Ameacas-Des'!I195</f>
        <v>0</v>
      </c>
      <c r="G197" s="233"/>
      <c r="H197" s="234"/>
      <c r="I197" s="235">
        <v>0</v>
      </c>
      <c r="J197" s="99">
        <f>'Ameacas-Des'!F195</f>
        <v>0</v>
      </c>
      <c r="K197" s="92">
        <f>'Ameacas-Des'!G195</f>
        <v>0</v>
      </c>
      <c r="L197" s="236">
        <f t="shared" si="5"/>
        <v>0</v>
      </c>
      <c r="M197" s="233">
        <f>'Resposta-Ameacas'!M197</f>
        <v>0</v>
      </c>
      <c r="N197" s="235">
        <f>'Resposta-Ameacas'!N197</f>
        <v>0</v>
      </c>
      <c r="O197" s="235">
        <v>0</v>
      </c>
      <c r="P197" s="370"/>
      <c r="Q197" s="370"/>
      <c r="R197" s="371"/>
      <c r="S197" s="372">
        <v>0</v>
      </c>
      <c r="T197" s="23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  <c r="BM197" s="95"/>
      <c r="BN197" s="95"/>
      <c r="BO197" s="95"/>
      <c r="BP197" s="95"/>
      <c r="BQ197" s="95"/>
      <c r="BR197" s="95"/>
      <c r="BS197" s="95"/>
      <c r="BT197" s="95"/>
    </row>
    <row r="198" spans="1:72" s="96" customFormat="1" ht="12.75">
      <c r="A198" s="97">
        <f>'Ameacas-Pré-Resposta'!A196</f>
        <v>188</v>
      </c>
      <c r="B198" s="256">
        <f>'Ameacas-Des'!B196</f>
        <v>0</v>
      </c>
      <c r="C198" s="230">
        <f>'Ameacas-Des'!C196</f>
        <v>0</v>
      </c>
      <c r="D198" s="231">
        <f>'Ameacas-Des'!D196</f>
        <v>0</v>
      </c>
      <c r="E198" s="231">
        <f>'Ameacas-Des'!E196</f>
        <v>0</v>
      </c>
      <c r="F198" s="232">
        <f>'Ameacas-Des'!I196</f>
        <v>0</v>
      </c>
      <c r="G198" s="233"/>
      <c r="H198" s="234"/>
      <c r="I198" s="235">
        <v>0</v>
      </c>
      <c r="J198" s="99">
        <f>'Ameacas-Des'!F196</f>
        <v>0</v>
      </c>
      <c r="K198" s="92">
        <f>'Ameacas-Des'!G196</f>
        <v>0</v>
      </c>
      <c r="L198" s="236">
        <f t="shared" si="5"/>
        <v>0</v>
      </c>
      <c r="M198" s="233">
        <f>'Resposta-Ameacas'!M198</f>
        <v>0</v>
      </c>
      <c r="N198" s="235">
        <f>'Resposta-Ameacas'!N198</f>
        <v>0</v>
      </c>
      <c r="O198" s="235">
        <v>0</v>
      </c>
      <c r="P198" s="370"/>
      <c r="Q198" s="370"/>
      <c r="R198" s="371"/>
      <c r="S198" s="372">
        <v>0</v>
      </c>
      <c r="T198" s="23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  <c r="BN198" s="95"/>
      <c r="BO198" s="95"/>
      <c r="BP198" s="95"/>
      <c r="BQ198" s="95"/>
      <c r="BR198" s="95"/>
      <c r="BS198" s="95"/>
      <c r="BT198" s="95"/>
    </row>
    <row r="199" spans="1:72" s="96" customFormat="1" ht="12.75">
      <c r="A199" s="97">
        <f>'Ameacas-Pré-Resposta'!A197</f>
        <v>189</v>
      </c>
      <c r="B199" s="256">
        <f>'Ameacas-Des'!B197</f>
        <v>0</v>
      </c>
      <c r="C199" s="230">
        <f>'Ameacas-Des'!C197</f>
        <v>0</v>
      </c>
      <c r="D199" s="231">
        <f>'Ameacas-Des'!D197</f>
        <v>0</v>
      </c>
      <c r="E199" s="231">
        <f>'Ameacas-Des'!E197</f>
        <v>0</v>
      </c>
      <c r="F199" s="232">
        <f>'Ameacas-Des'!I197</f>
        <v>0</v>
      </c>
      <c r="G199" s="233"/>
      <c r="H199" s="234"/>
      <c r="I199" s="235">
        <v>0</v>
      </c>
      <c r="J199" s="99">
        <f>'Ameacas-Des'!F197</f>
        <v>0</v>
      </c>
      <c r="K199" s="92">
        <f>'Ameacas-Des'!G197</f>
        <v>0</v>
      </c>
      <c r="L199" s="236">
        <f t="shared" si="5"/>
        <v>0</v>
      </c>
      <c r="M199" s="233">
        <f>'Resposta-Ameacas'!M199</f>
        <v>0</v>
      </c>
      <c r="N199" s="235">
        <f>'Resposta-Ameacas'!N199</f>
        <v>0</v>
      </c>
      <c r="O199" s="235">
        <v>0</v>
      </c>
      <c r="P199" s="370"/>
      <c r="Q199" s="370"/>
      <c r="R199" s="371"/>
      <c r="S199" s="372">
        <v>0</v>
      </c>
      <c r="T199" s="23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  <c r="BM199" s="95"/>
      <c r="BN199" s="95"/>
      <c r="BO199" s="95"/>
      <c r="BP199" s="95"/>
      <c r="BQ199" s="95"/>
      <c r="BR199" s="95"/>
      <c r="BS199" s="95"/>
      <c r="BT199" s="95"/>
    </row>
    <row r="200" spans="1:72" s="96" customFormat="1" ht="12.75">
      <c r="A200" s="97">
        <f>'Ameacas-Pré-Resposta'!A198</f>
        <v>190</v>
      </c>
      <c r="B200" s="256">
        <f>'Ameacas-Des'!B198</f>
        <v>0</v>
      </c>
      <c r="C200" s="230">
        <f>'Ameacas-Des'!C198</f>
        <v>0</v>
      </c>
      <c r="D200" s="231">
        <f>'Ameacas-Des'!D198</f>
        <v>0</v>
      </c>
      <c r="E200" s="231">
        <f>'Ameacas-Des'!E198</f>
        <v>0</v>
      </c>
      <c r="F200" s="232">
        <f>'Ameacas-Des'!I198</f>
        <v>0</v>
      </c>
      <c r="G200" s="233"/>
      <c r="H200" s="234"/>
      <c r="I200" s="235">
        <v>0</v>
      </c>
      <c r="J200" s="99">
        <f>'Ameacas-Des'!F198</f>
        <v>0</v>
      </c>
      <c r="K200" s="92">
        <f>'Ameacas-Des'!G198</f>
        <v>0</v>
      </c>
      <c r="L200" s="236">
        <f t="shared" si="5"/>
        <v>0</v>
      </c>
      <c r="M200" s="233">
        <f>'Resposta-Ameacas'!M200</f>
        <v>0</v>
      </c>
      <c r="N200" s="235">
        <f>'Resposta-Ameacas'!N200</f>
        <v>0</v>
      </c>
      <c r="O200" s="235">
        <v>0</v>
      </c>
      <c r="P200" s="370"/>
      <c r="Q200" s="370"/>
      <c r="R200" s="371"/>
      <c r="S200" s="372">
        <v>0</v>
      </c>
      <c r="T200" s="23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95"/>
      <c r="BD200" s="95"/>
      <c r="BE200" s="95"/>
      <c r="BF200" s="95"/>
      <c r="BG200" s="95"/>
      <c r="BH200" s="95"/>
      <c r="BI200" s="95"/>
      <c r="BJ200" s="95"/>
      <c r="BK200" s="95"/>
      <c r="BL200" s="95"/>
      <c r="BM200" s="95"/>
      <c r="BN200" s="95"/>
      <c r="BO200" s="95"/>
      <c r="BP200" s="95"/>
      <c r="BQ200" s="95"/>
      <c r="BR200" s="95"/>
      <c r="BS200" s="95"/>
      <c r="BT200" s="95"/>
    </row>
    <row r="201" spans="1:72" s="96" customFormat="1" ht="12.75">
      <c r="A201" s="97">
        <f>'Ameacas-Pré-Resposta'!A199</f>
        <v>191</v>
      </c>
      <c r="B201" s="256">
        <f>'Ameacas-Des'!B199</f>
        <v>0</v>
      </c>
      <c r="C201" s="230">
        <f>'Ameacas-Des'!C199</f>
        <v>0</v>
      </c>
      <c r="D201" s="231">
        <f>'Ameacas-Des'!D199</f>
        <v>0</v>
      </c>
      <c r="E201" s="231">
        <f>'Ameacas-Des'!E199</f>
        <v>0</v>
      </c>
      <c r="F201" s="232">
        <f>'Ameacas-Des'!I199</f>
        <v>0</v>
      </c>
      <c r="G201" s="233"/>
      <c r="H201" s="234"/>
      <c r="I201" s="235">
        <v>0</v>
      </c>
      <c r="J201" s="99">
        <f>'Ameacas-Des'!F199</f>
        <v>0</v>
      </c>
      <c r="K201" s="92">
        <f>'Ameacas-Des'!G199</f>
        <v>0</v>
      </c>
      <c r="L201" s="236">
        <f t="shared" si="5"/>
        <v>0</v>
      </c>
      <c r="M201" s="233">
        <f>'Resposta-Ameacas'!M201</f>
        <v>0</v>
      </c>
      <c r="N201" s="235">
        <f>'Resposta-Ameacas'!N201</f>
        <v>0</v>
      </c>
      <c r="O201" s="235">
        <v>0</v>
      </c>
      <c r="P201" s="370"/>
      <c r="Q201" s="370"/>
      <c r="R201" s="371"/>
      <c r="S201" s="372">
        <v>0</v>
      </c>
      <c r="T201" s="23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95"/>
      <c r="BA201" s="95"/>
      <c r="BB201" s="95"/>
      <c r="BC201" s="95"/>
      <c r="BD201" s="95"/>
      <c r="BE201" s="95"/>
      <c r="BF201" s="95"/>
      <c r="BG201" s="95"/>
      <c r="BH201" s="95"/>
      <c r="BI201" s="95"/>
      <c r="BJ201" s="95"/>
      <c r="BK201" s="95"/>
      <c r="BL201" s="95"/>
      <c r="BM201" s="95"/>
      <c r="BN201" s="95"/>
      <c r="BO201" s="95"/>
      <c r="BP201" s="95"/>
      <c r="BQ201" s="95"/>
      <c r="BR201" s="95"/>
      <c r="BS201" s="95"/>
      <c r="BT201" s="95"/>
    </row>
    <row r="202" spans="1:72" s="96" customFormat="1" ht="12.75">
      <c r="A202" s="97">
        <f>'Ameacas-Pré-Resposta'!A200</f>
        <v>192</v>
      </c>
      <c r="B202" s="256">
        <f>'Ameacas-Des'!B200</f>
        <v>0</v>
      </c>
      <c r="C202" s="230">
        <f>'Ameacas-Des'!C200</f>
        <v>0</v>
      </c>
      <c r="D202" s="231">
        <f>'Ameacas-Des'!D200</f>
        <v>0</v>
      </c>
      <c r="E202" s="231">
        <f>'Ameacas-Des'!E200</f>
        <v>0</v>
      </c>
      <c r="F202" s="232">
        <f>'Ameacas-Des'!I200</f>
        <v>0</v>
      </c>
      <c r="G202" s="233"/>
      <c r="H202" s="234"/>
      <c r="I202" s="235">
        <v>0</v>
      </c>
      <c r="J202" s="99">
        <f>'Ameacas-Des'!F200</f>
        <v>0</v>
      </c>
      <c r="K202" s="92">
        <f>'Ameacas-Des'!G200</f>
        <v>0</v>
      </c>
      <c r="L202" s="236">
        <f t="shared" si="5"/>
        <v>0</v>
      </c>
      <c r="M202" s="233">
        <f>'Resposta-Ameacas'!M202</f>
        <v>0</v>
      </c>
      <c r="N202" s="235">
        <f>'Resposta-Ameacas'!N202</f>
        <v>0</v>
      </c>
      <c r="O202" s="235">
        <v>0</v>
      </c>
      <c r="P202" s="370"/>
      <c r="Q202" s="370"/>
      <c r="R202" s="371"/>
      <c r="S202" s="372">
        <v>0</v>
      </c>
      <c r="T202" s="23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  <c r="BP202" s="95"/>
      <c r="BQ202" s="95"/>
      <c r="BR202" s="95"/>
      <c r="BS202" s="95"/>
      <c r="BT202" s="95"/>
    </row>
    <row r="203" spans="1:72" s="96" customFormat="1" ht="12.75">
      <c r="A203" s="97">
        <f>'Ameacas-Pré-Resposta'!A201</f>
        <v>193</v>
      </c>
      <c r="B203" s="256">
        <f>'Ameacas-Des'!B201</f>
        <v>0</v>
      </c>
      <c r="C203" s="230">
        <f>'Ameacas-Des'!C201</f>
        <v>0</v>
      </c>
      <c r="D203" s="231">
        <f>'Ameacas-Des'!D201</f>
        <v>0</v>
      </c>
      <c r="E203" s="231">
        <f>'Ameacas-Des'!E201</f>
        <v>0</v>
      </c>
      <c r="F203" s="232">
        <f>'Ameacas-Des'!I201</f>
        <v>0</v>
      </c>
      <c r="G203" s="233"/>
      <c r="H203" s="234"/>
      <c r="I203" s="235">
        <v>0</v>
      </c>
      <c r="J203" s="99">
        <f>'Ameacas-Des'!F201</f>
        <v>0</v>
      </c>
      <c r="K203" s="92">
        <f>'Ameacas-Des'!G201</f>
        <v>0</v>
      </c>
      <c r="L203" s="236">
        <f>J203*K203</f>
        <v>0</v>
      </c>
      <c r="M203" s="233">
        <f>'Resposta-Ameacas'!M203</f>
        <v>0</v>
      </c>
      <c r="N203" s="235">
        <f>'Resposta-Ameacas'!N203</f>
        <v>0</v>
      </c>
      <c r="O203" s="235">
        <v>0</v>
      </c>
      <c r="P203" s="370"/>
      <c r="Q203" s="370"/>
      <c r="R203" s="371"/>
      <c r="S203" s="372">
        <v>0</v>
      </c>
      <c r="T203" s="23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95"/>
      <c r="BQ203" s="95"/>
      <c r="BR203" s="95"/>
      <c r="BS203" s="95"/>
      <c r="BT203" s="95"/>
    </row>
    <row r="204" spans="1:72" s="96" customFormat="1" ht="12.75">
      <c r="A204" s="97">
        <f>'Ameacas-Pré-Resposta'!A202</f>
        <v>194</v>
      </c>
      <c r="B204" s="256">
        <f>'Ameacas-Des'!B202</f>
        <v>0</v>
      </c>
      <c r="C204" s="230">
        <f>'Ameacas-Des'!C202</f>
        <v>0</v>
      </c>
      <c r="D204" s="231">
        <f>'Ameacas-Des'!D202</f>
        <v>0</v>
      </c>
      <c r="E204" s="231">
        <f>'Ameacas-Des'!E202</f>
        <v>0</v>
      </c>
      <c r="F204" s="232">
        <f>'Ameacas-Des'!I202</f>
        <v>0</v>
      </c>
      <c r="G204" s="233"/>
      <c r="H204" s="234"/>
      <c r="I204" s="235">
        <v>0</v>
      </c>
      <c r="J204" s="99">
        <f>'Ameacas-Des'!F202</f>
        <v>0</v>
      </c>
      <c r="K204" s="92">
        <f>'Ameacas-Des'!G202</f>
        <v>0</v>
      </c>
      <c r="L204" s="236">
        <f>J204*K204</f>
        <v>0</v>
      </c>
      <c r="M204" s="233">
        <f>'Resposta-Ameacas'!M204</f>
        <v>0</v>
      </c>
      <c r="N204" s="235">
        <f>'Resposta-Ameacas'!N204</f>
        <v>0</v>
      </c>
      <c r="O204" s="235">
        <v>0</v>
      </c>
      <c r="P204" s="370"/>
      <c r="Q204" s="370"/>
      <c r="R204" s="371"/>
      <c r="S204" s="372">
        <v>0</v>
      </c>
      <c r="T204" s="23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95"/>
      <c r="BB204" s="95"/>
      <c r="BC204" s="95"/>
      <c r="BD204" s="95"/>
      <c r="BE204" s="95"/>
      <c r="BF204" s="95"/>
      <c r="BG204" s="95"/>
      <c r="BH204" s="95"/>
      <c r="BI204" s="95"/>
      <c r="BJ204" s="95"/>
      <c r="BK204" s="95"/>
      <c r="BL204" s="95"/>
      <c r="BM204" s="95"/>
      <c r="BN204" s="95"/>
      <c r="BO204" s="95"/>
      <c r="BP204" s="95"/>
      <c r="BQ204" s="95"/>
      <c r="BR204" s="95"/>
      <c r="BS204" s="95"/>
      <c r="BT204" s="95"/>
    </row>
    <row r="205" spans="1:72" s="96" customFormat="1" ht="12.75">
      <c r="A205" s="97">
        <f>'Ameacas-Pré-Resposta'!A203</f>
        <v>195</v>
      </c>
      <c r="B205" s="256">
        <f>'Ameacas-Des'!B203</f>
        <v>0</v>
      </c>
      <c r="C205" s="230">
        <f>'Ameacas-Des'!C203</f>
        <v>0</v>
      </c>
      <c r="D205" s="231">
        <f>'Ameacas-Des'!D203</f>
        <v>0</v>
      </c>
      <c r="E205" s="231">
        <f>'Ameacas-Des'!E203</f>
        <v>0</v>
      </c>
      <c r="F205" s="232">
        <f>'Ameacas-Des'!I203</f>
        <v>0</v>
      </c>
      <c r="G205" s="233"/>
      <c r="H205" s="234"/>
      <c r="I205" s="235">
        <v>0</v>
      </c>
      <c r="J205" s="99">
        <f>'Ameacas-Des'!F203</f>
        <v>0</v>
      </c>
      <c r="K205" s="92">
        <f>'Ameacas-Des'!G203</f>
        <v>0</v>
      </c>
      <c r="L205" s="236">
        <f>J205*K205</f>
        <v>0</v>
      </c>
      <c r="M205" s="233">
        <f>'Resposta-Ameacas'!M205</f>
        <v>0</v>
      </c>
      <c r="N205" s="235">
        <f>'Resposta-Ameacas'!N205</f>
        <v>0</v>
      </c>
      <c r="O205" s="235">
        <v>0</v>
      </c>
      <c r="P205" s="370"/>
      <c r="Q205" s="370"/>
      <c r="R205" s="371"/>
      <c r="S205" s="372">
        <v>0</v>
      </c>
      <c r="T205" s="23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95"/>
      <c r="BT205" s="95"/>
    </row>
    <row r="206" spans="1:72" s="96" customFormat="1" ht="12.75">
      <c r="A206" s="97">
        <f>'Ameacas-Pré-Resposta'!A204</f>
        <v>196</v>
      </c>
      <c r="B206" s="256">
        <f>'Ameacas-Des'!B204</f>
        <v>0</v>
      </c>
      <c r="C206" s="230">
        <f>'Ameacas-Des'!C204</f>
        <v>0</v>
      </c>
      <c r="D206" s="231">
        <f>'Ameacas-Des'!D204</f>
        <v>0</v>
      </c>
      <c r="E206" s="231">
        <f>'Ameacas-Des'!E204</f>
        <v>0</v>
      </c>
      <c r="F206" s="232">
        <f>'Ameacas-Des'!I204</f>
        <v>0</v>
      </c>
      <c r="G206" s="233"/>
      <c r="H206" s="234"/>
      <c r="I206" s="235">
        <v>0</v>
      </c>
      <c r="J206" s="99">
        <f>'Ameacas-Des'!F204</f>
        <v>0</v>
      </c>
      <c r="K206" s="92">
        <f>'Ameacas-Des'!G204</f>
        <v>0</v>
      </c>
      <c r="L206" s="236">
        <f>J206*K206</f>
        <v>0</v>
      </c>
      <c r="M206" s="233">
        <f>'Resposta-Ameacas'!M206</f>
        <v>0</v>
      </c>
      <c r="N206" s="235">
        <f>'Resposta-Ameacas'!N206</f>
        <v>0</v>
      </c>
      <c r="O206" s="235">
        <v>0</v>
      </c>
      <c r="P206" s="370"/>
      <c r="Q206" s="370"/>
      <c r="R206" s="371"/>
      <c r="S206" s="372">
        <v>0</v>
      </c>
      <c r="T206" s="23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95"/>
      <c r="BQ206" s="95"/>
      <c r="BR206" s="95"/>
      <c r="BS206" s="95"/>
      <c r="BT206" s="95"/>
    </row>
    <row r="207" spans="1:72" s="96" customFormat="1" ht="12.75">
      <c r="A207" s="97">
        <f>'Ameacas-Pré-Resposta'!A205</f>
        <v>197</v>
      </c>
      <c r="B207" s="256">
        <f>'Ameacas-Des'!B205</f>
        <v>0</v>
      </c>
      <c r="C207" s="230">
        <f>'Ameacas-Des'!C205</f>
        <v>0</v>
      </c>
      <c r="D207" s="231">
        <f>'Ameacas-Des'!D205</f>
        <v>0</v>
      </c>
      <c r="E207" s="231">
        <f>'Ameacas-Des'!E205</f>
        <v>0</v>
      </c>
      <c r="F207" s="232">
        <f>'Ameacas-Des'!I205</f>
        <v>0</v>
      </c>
      <c r="G207" s="233"/>
      <c r="H207" s="234"/>
      <c r="I207" s="235">
        <v>0</v>
      </c>
      <c r="J207" s="99">
        <f>'Ameacas-Des'!F205</f>
        <v>0</v>
      </c>
      <c r="K207" s="92">
        <f>'Ameacas-Des'!G205</f>
        <v>0</v>
      </c>
      <c r="L207" s="236">
        <f>J207*K207</f>
        <v>0</v>
      </c>
      <c r="M207" s="233">
        <f>'Resposta-Ameacas'!M207</f>
        <v>0</v>
      </c>
      <c r="N207" s="235">
        <f>'Resposta-Ameacas'!N207</f>
        <v>0</v>
      </c>
      <c r="O207" s="235">
        <v>0</v>
      </c>
      <c r="P207" s="370"/>
      <c r="Q207" s="370"/>
      <c r="R207" s="371"/>
      <c r="S207" s="372">
        <v>0</v>
      </c>
      <c r="T207" s="23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95"/>
      <c r="BD207" s="95"/>
      <c r="BE207" s="95"/>
      <c r="BF207" s="95"/>
      <c r="BG207" s="95"/>
      <c r="BH207" s="95"/>
      <c r="BI207" s="95"/>
      <c r="BJ207" s="95"/>
      <c r="BK207" s="95"/>
      <c r="BL207" s="95"/>
      <c r="BM207" s="95"/>
      <c r="BN207" s="95"/>
      <c r="BO207" s="95"/>
      <c r="BP207" s="95"/>
      <c r="BQ207" s="95"/>
      <c r="BR207" s="95"/>
      <c r="BS207" s="95"/>
      <c r="BT207" s="95"/>
    </row>
    <row r="208" spans="1:72" s="96" customFormat="1" ht="12.75">
      <c r="A208" s="97">
        <f>'Ameacas-Pré-Resposta'!A206</f>
        <v>198</v>
      </c>
      <c r="B208" s="256">
        <f>'Ameacas-Des'!B206</f>
        <v>0</v>
      </c>
      <c r="C208" s="230">
        <f>'Ameacas-Des'!C206</f>
        <v>0</v>
      </c>
      <c r="D208" s="231">
        <f>'Ameacas-Des'!D206</f>
        <v>0</v>
      </c>
      <c r="E208" s="231">
        <f>'Ameacas-Des'!E206</f>
        <v>0</v>
      </c>
      <c r="F208" s="232">
        <f>'Ameacas-Des'!I206</f>
        <v>0</v>
      </c>
      <c r="G208" s="233"/>
      <c r="H208" s="234"/>
      <c r="I208" s="235">
        <v>0</v>
      </c>
      <c r="J208" s="99">
        <f>'Ameacas-Des'!F206</f>
        <v>0</v>
      </c>
      <c r="K208" s="92">
        <f>'Ameacas-Des'!G206</f>
        <v>0</v>
      </c>
      <c r="L208" s="236">
        <f>J208*K208</f>
        <v>0</v>
      </c>
      <c r="M208" s="233">
        <f>'Resposta-Ameacas'!M208</f>
        <v>0</v>
      </c>
      <c r="N208" s="235">
        <f>'Resposta-Ameacas'!N208</f>
        <v>0</v>
      </c>
      <c r="O208" s="235">
        <v>0</v>
      </c>
      <c r="P208" s="370"/>
      <c r="Q208" s="370"/>
      <c r="R208" s="371"/>
      <c r="S208" s="372">
        <v>0</v>
      </c>
      <c r="T208" s="23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  <c r="AW208" s="95"/>
      <c r="AX208" s="95"/>
      <c r="AY208" s="95"/>
      <c r="AZ208" s="95"/>
      <c r="BA208" s="95"/>
      <c r="BB208" s="95"/>
      <c r="BC208" s="95"/>
      <c r="BD208" s="95"/>
      <c r="BE208" s="95"/>
      <c r="BF208" s="95"/>
      <c r="BG208" s="95"/>
      <c r="BH208" s="95"/>
      <c r="BI208" s="95"/>
      <c r="BJ208" s="95"/>
      <c r="BK208" s="95"/>
      <c r="BL208" s="95"/>
      <c r="BM208" s="95"/>
      <c r="BN208" s="95"/>
      <c r="BO208" s="95"/>
      <c r="BP208" s="95"/>
      <c r="BQ208" s="95"/>
      <c r="BR208" s="95"/>
      <c r="BS208" s="95"/>
      <c r="BT208" s="95"/>
    </row>
    <row r="209" spans="1:72" s="96" customFormat="1" ht="12.75">
      <c r="A209" s="97">
        <f>'Ameacas-Pré-Resposta'!A207</f>
        <v>199</v>
      </c>
      <c r="B209" s="256">
        <f>'Ameacas-Des'!B207</f>
        <v>0</v>
      </c>
      <c r="C209" s="230">
        <f>'Ameacas-Des'!C207</f>
        <v>0</v>
      </c>
      <c r="D209" s="231">
        <f>'Ameacas-Des'!D207</f>
        <v>0</v>
      </c>
      <c r="E209" s="231">
        <f>'Ameacas-Des'!E207</f>
        <v>0</v>
      </c>
      <c r="F209" s="232">
        <f>'Ameacas-Des'!I207</f>
        <v>0</v>
      </c>
      <c r="G209" s="233"/>
      <c r="H209" s="234"/>
      <c r="I209" s="235">
        <v>0</v>
      </c>
      <c r="J209" s="99">
        <f>'Ameacas-Des'!F207</f>
        <v>0</v>
      </c>
      <c r="K209" s="92">
        <f>'Ameacas-Des'!G207</f>
        <v>0</v>
      </c>
      <c r="L209" s="236">
        <f>J209*K209</f>
        <v>0</v>
      </c>
      <c r="M209" s="233">
        <f>'Resposta-Ameacas'!M209</f>
        <v>0</v>
      </c>
      <c r="N209" s="235">
        <f>'Resposta-Ameacas'!N209</f>
        <v>0</v>
      </c>
      <c r="O209" s="235">
        <v>0</v>
      </c>
      <c r="P209" s="370"/>
      <c r="Q209" s="370"/>
      <c r="R209" s="371"/>
      <c r="S209" s="372">
        <v>0</v>
      </c>
      <c r="T209" s="23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5"/>
      <c r="AX209" s="95"/>
      <c r="AY209" s="95"/>
      <c r="AZ209" s="95"/>
      <c r="BA209" s="95"/>
      <c r="BB209" s="95"/>
      <c r="BC209" s="95"/>
      <c r="BD209" s="95"/>
      <c r="BE209" s="95"/>
      <c r="BF209" s="95"/>
      <c r="BG209" s="95"/>
      <c r="BH209" s="95"/>
      <c r="BI209" s="95"/>
      <c r="BJ209" s="95"/>
      <c r="BK209" s="95"/>
      <c r="BL209" s="95"/>
      <c r="BM209" s="95"/>
      <c r="BN209" s="95"/>
      <c r="BO209" s="95"/>
      <c r="BP209" s="95"/>
      <c r="BQ209" s="95"/>
      <c r="BR209" s="95"/>
      <c r="BS209" s="95"/>
      <c r="BT209" s="95"/>
    </row>
    <row r="210" spans="1:72" s="96" customFormat="1" ht="12.75">
      <c r="A210" s="97">
        <f>'Ameacas-Pré-Resposta'!A208</f>
        <v>200</v>
      </c>
      <c r="B210" s="256">
        <f>'Ameacas-Des'!B208</f>
        <v>0</v>
      </c>
      <c r="C210" s="230">
        <f>'Ameacas-Des'!C208</f>
        <v>0</v>
      </c>
      <c r="D210" s="231">
        <f>'Ameacas-Des'!D208</f>
        <v>0</v>
      </c>
      <c r="E210" s="231">
        <f>'Ameacas-Des'!E208</f>
        <v>0</v>
      </c>
      <c r="F210" s="232">
        <f>'Ameacas-Des'!I208</f>
        <v>0</v>
      </c>
      <c r="G210" s="233"/>
      <c r="H210" s="234"/>
      <c r="I210" s="235">
        <v>0</v>
      </c>
      <c r="J210" s="99">
        <f>'Ameacas-Des'!F208</f>
        <v>0</v>
      </c>
      <c r="K210" s="92">
        <f>'Ameacas-Des'!G208</f>
        <v>0</v>
      </c>
      <c r="L210" s="236">
        <f>J210*K210</f>
        <v>0</v>
      </c>
      <c r="M210" s="233">
        <f>'Resposta-Ameacas'!M210</f>
        <v>0</v>
      </c>
      <c r="N210" s="235">
        <f>'Resposta-Ameacas'!N210</f>
        <v>0</v>
      </c>
      <c r="O210" s="235">
        <v>0</v>
      </c>
      <c r="P210" s="370"/>
      <c r="Q210" s="370"/>
      <c r="R210" s="371"/>
      <c r="S210" s="372">
        <v>0</v>
      </c>
      <c r="T210" s="23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5"/>
      <c r="BD210" s="95"/>
      <c r="BE210" s="95"/>
      <c r="BF210" s="95"/>
      <c r="BG210" s="95"/>
      <c r="BH210" s="95"/>
      <c r="BI210" s="95"/>
      <c r="BJ210" s="95"/>
      <c r="BK210" s="95"/>
      <c r="BL210" s="95"/>
      <c r="BM210" s="95"/>
      <c r="BN210" s="95"/>
      <c r="BO210" s="95"/>
      <c r="BP210" s="95"/>
      <c r="BQ210" s="95"/>
      <c r="BR210" s="95"/>
      <c r="BS210" s="95"/>
      <c r="BT210" s="95"/>
    </row>
    <row r="211" spans="1:20" ht="12.75">
      <c r="A211" s="120"/>
      <c r="B211" s="238"/>
      <c r="C211" s="120"/>
      <c r="D211" s="239"/>
      <c r="E211" s="239"/>
      <c r="F211" s="239"/>
      <c r="G211" s="120"/>
      <c r="H211" s="240"/>
      <c r="I211" s="120"/>
      <c r="J211" s="241"/>
      <c r="K211" s="241"/>
      <c r="L211" s="241"/>
      <c r="M211" s="120"/>
      <c r="N211" s="120"/>
      <c r="O211" s="120"/>
      <c r="P211" s="120"/>
      <c r="Q211" s="120"/>
      <c r="R211" s="258"/>
      <c r="S211" s="373"/>
      <c r="T211" s="120"/>
    </row>
    <row r="212" spans="1:20" ht="12.75">
      <c r="A212" s="104"/>
      <c r="B212" s="105"/>
      <c r="C212" s="104"/>
      <c r="D212" s="106"/>
      <c r="E212" s="106"/>
      <c r="F212" s="106"/>
      <c r="G212" s="104"/>
      <c r="H212" s="242"/>
      <c r="I212" s="104"/>
      <c r="J212" s="42"/>
      <c r="K212" s="42"/>
      <c r="L212" s="42"/>
      <c r="M212" s="104"/>
      <c r="N212" s="104"/>
      <c r="O212" s="104"/>
      <c r="P212" s="104"/>
      <c r="Q212" s="104"/>
      <c r="R212" s="259"/>
      <c r="S212" s="374"/>
      <c r="T212" s="104"/>
    </row>
    <row r="213" spans="1:20" ht="12.75">
      <c r="A213" s="104"/>
      <c r="B213" s="105"/>
      <c r="C213" s="104"/>
      <c r="D213" s="106"/>
      <c r="E213" s="106"/>
      <c r="F213" s="106"/>
      <c r="G213" s="104"/>
      <c r="H213" s="242"/>
      <c r="I213" s="104"/>
      <c r="J213" s="42"/>
      <c r="K213" s="42"/>
      <c r="L213" s="42"/>
      <c r="M213" s="104"/>
      <c r="N213" s="104"/>
      <c r="O213" s="104"/>
      <c r="P213" s="104"/>
      <c r="Q213" s="104"/>
      <c r="R213" s="259"/>
      <c r="S213" s="374"/>
      <c r="T213" s="104"/>
    </row>
    <row r="214" spans="1:20" ht="12.75">
      <c r="A214" s="104"/>
      <c r="B214" s="105"/>
      <c r="C214" s="104"/>
      <c r="D214" s="106"/>
      <c r="E214" s="106"/>
      <c r="F214" s="106"/>
      <c r="G214" s="104"/>
      <c r="H214" s="242"/>
      <c r="I214" s="104"/>
      <c r="J214" s="42"/>
      <c r="K214" s="42"/>
      <c r="L214" s="42"/>
      <c r="M214" s="104"/>
      <c r="N214" s="104"/>
      <c r="O214" s="104"/>
      <c r="P214" s="104"/>
      <c r="Q214" s="104"/>
      <c r="R214" s="259"/>
      <c r="S214" s="374"/>
      <c r="T214" s="104"/>
    </row>
    <row r="215" spans="1:20" ht="12.75">
      <c r="A215" s="104"/>
      <c r="B215" s="105"/>
      <c r="C215" s="104"/>
      <c r="D215" s="106"/>
      <c r="E215" s="106"/>
      <c r="F215" s="106"/>
      <c r="G215" s="104"/>
      <c r="H215" s="242"/>
      <c r="I215" s="104"/>
      <c r="J215" s="42"/>
      <c r="K215" s="42"/>
      <c r="L215" s="42"/>
      <c r="M215" s="104"/>
      <c r="N215" s="104"/>
      <c r="O215" s="104"/>
      <c r="P215" s="104"/>
      <c r="Q215" s="104"/>
      <c r="R215" s="259"/>
      <c r="S215" s="374"/>
      <c r="T215" s="104"/>
    </row>
    <row r="216" spans="1:20" ht="12.75">
      <c r="A216" s="104"/>
      <c r="B216" s="105"/>
      <c r="C216" s="104"/>
      <c r="D216" s="106"/>
      <c r="E216" s="106"/>
      <c r="F216" s="106"/>
      <c r="G216" s="104"/>
      <c r="H216" s="242"/>
      <c r="I216" s="104"/>
      <c r="J216" s="42"/>
      <c r="K216" s="42"/>
      <c r="L216" s="42"/>
      <c r="M216" s="104"/>
      <c r="N216" s="104"/>
      <c r="O216" s="104"/>
      <c r="P216" s="104"/>
      <c r="Q216" s="104"/>
      <c r="R216" s="259"/>
      <c r="S216" s="374"/>
      <c r="T216" s="104"/>
    </row>
    <row r="217" spans="1:20" ht="12.75">
      <c r="A217" s="104"/>
      <c r="B217" s="105"/>
      <c r="C217" s="104"/>
      <c r="D217" s="106"/>
      <c r="E217" s="106"/>
      <c r="F217" s="106"/>
      <c r="G217" s="104"/>
      <c r="H217" s="242"/>
      <c r="I217" s="104"/>
      <c r="J217" s="42"/>
      <c r="K217" s="42"/>
      <c r="L217" s="42"/>
      <c r="M217" s="104"/>
      <c r="N217" s="104"/>
      <c r="O217" s="104"/>
      <c r="P217" s="104"/>
      <c r="Q217" s="104"/>
      <c r="R217" s="259"/>
      <c r="S217" s="374"/>
      <c r="T217" s="104"/>
    </row>
    <row r="218" spans="1:20" ht="12.75">
      <c r="A218" s="104"/>
      <c r="B218" s="105"/>
      <c r="C218" s="104"/>
      <c r="D218" s="106"/>
      <c r="E218" s="106"/>
      <c r="F218" s="106"/>
      <c r="G218" s="104"/>
      <c r="H218" s="242"/>
      <c r="I218" s="104"/>
      <c r="J218" s="42"/>
      <c r="K218" s="42"/>
      <c r="L218" s="42"/>
      <c r="M218" s="104"/>
      <c r="N218" s="104"/>
      <c r="O218" s="104"/>
      <c r="P218" s="104"/>
      <c r="Q218" s="104"/>
      <c r="R218" s="259"/>
      <c r="S218" s="374"/>
      <c r="T218" s="104"/>
    </row>
    <row r="219" spans="1:20" ht="12.75">
      <c r="A219" s="104"/>
      <c r="B219" s="105"/>
      <c r="C219" s="104"/>
      <c r="D219" s="106"/>
      <c r="E219" s="106"/>
      <c r="F219" s="106"/>
      <c r="G219" s="104"/>
      <c r="H219" s="242"/>
      <c r="I219" s="104"/>
      <c r="J219" s="42"/>
      <c r="K219" s="42"/>
      <c r="L219" s="42"/>
      <c r="M219" s="104"/>
      <c r="N219" s="104"/>
      <c r="O219" s="104"/>
      <c r="P219" s="104"/>
      <c r="Q219" s="104"/>
      <c r="R219" s="259"/>
      <c r="S219" s="374"/>
      <c r="T219" s="104"/>
    </row>
    <row r="220" spans="1:20" ht="12.75">
      <c r="A220" s="104"/>
      <c r="B220" s="105"/>
      <c r="C220" s="104"/>
      <c r="D220" s="106"/>
      <c r="E220" s="106"/>
      <c r="F220" s="106"/>
      <c r="G220" s="104"/>
      <c r="H220" s="242"/>
      <c r="I220" s="104"/>
      <c r="J220" s="42"/>
      <c r="K220" s="42"/>
      <c r="L220" s="42"/>
      <c r="M220" s="104"/>
      <c r="N220" s="104"/>
      <c r="O220" s="104"/>
      <c r="P220" s="104"/>
      <c r="Q220" s="104"/>
      <c r="R220" s="259"/>
      <c r="S220" s="374"/>
      <c r="T220" s="104"/>
    </row>
    <row r="221" spans="1:20" ht="12.75">
      <c r="A221" s="104"/>
      <c r="B221" s="105"/>
      <c r="C221" s="104"/>
      <c r="D221" s="106"/>
      <c r="E221" s="106"/>
      <c r="F221" s="106"/>
      <c r="G221" s="104"/>
      <c r="H221" s="242"/>
      <c r="I221" s="104"/>
      <c r="J221" s="42"/>
      <c r="K221" s="42"/>
      <c r="L221" s="42"/>
      <c r="M221" s="104"/>
      <c r="N221" s="104"/>
      <c r="O221" s="104"/>
      <c r="P221" s="104"/>
      <c r="Q221" s="104"/>
      <c r="R221" s="259"/>
      <c r="S221" s="374"/>
      <c r="T221" s="104"/>
    </row>
    <row r="222" spans="1:20" ht="12.75">
      <c r="A222" s="104"/>
      <c r="B222" s="105"/>
      <c r="C222" s="104"/>
      <c r="D222" s="106"/>
      <c r="E222" s="106"/>
      <c r="F222" s="106"/>
      <c r="G222" s="104"/>
      <c r="H222" s="242"/>
      <c r="I222" s="104"/>
      <c r="J222" s="42"/>
      <c r="K222" s="42"/>
      <c r="L222" s="42"/>
      <c r="M222" s="104"/>
      <c r="N222" s="104"/>
      <c r="O222" s="104"/>
      <c r="P222" s="104"/>
      <c r="Q222" s="104"/>
      <c r="R222" s="259"/>
      <c r="S222" s="374"/>
      <c r="T222" s="104"/>
    </row>
    <row r="223" spans="1:20" ht="12.75">
      <c r="A223" s="104"/>
      <c r="B223" s="105"/>
      <c r="C223" s="104"/>
      <c r="D223" s="106"/>
      <c r="E223" s="106"/>
      <c r="F223" s="106"/>
      <c r="G223" s="104"/>
      <c r="H223" s="242"/>
      <c r="I223" s="104"/>
      <c r="J223" s="42"/>
      <c r="K223" s="42"/>
      <c r="L223" s="42"/>
      <c r="M223" s="104"/>
      <c r="N223" s="104"/>
      <c r="O223" s="104"/>
      <c r="P223" s="104"/>
      <c r="Q223" s="104"/>
      <c r="R223" s="259"/>
      <c r="S223" s="374"/>
      <c r="T223" s="104"/>
    </row>
    <row r="224" spans="1:20" ht="12.75">
      <c r="A224" s="104"/>
      <c r="B224" s="105"/>
      <c r="C224" s="104"/>
      <c r="D224" s="106"/>
      <c r="E224" s="106"/>
      <c r="F224" s="106"/>
      <c r="G224" s="104"/>
      <c r="H224" s="242"/>
      <c r="I224" s="104"/>
      <c r="J224" s="42"/>
      <c r="K224" s="42"/>
      <c r="L224" s="42"/>
      <c r="M224" s="104"/>
      <c r="N224" s="104"/>
      <c r="O224" s="104"/>
      <c r="P224" s="104"/>
      <c r="Q224" s="104"/>
      <c r="R224" s="259"/>
      <c r="S224" s="374"/>
      <c r="T224" s="104"/>
    </row>
    <row r="225" spans="1:20" ht="12.75">
      <c r="A225" s="104"/>
      <c r="B225" s="105"/>
      <c r="C225" s="104"/>
      <c r="D225" s="106"/>
      <c r="E225" s="106"/>
      <c r="F225" s="106"/>
      <c r="G225" s="104"/>
      <c r="H225" s="242"/>
      <c r="I225" s="104"/>
      <c r="J225" s="42"/>
      <c r="K225" s="42"/>
      <c r="L225" s="42"/>
      <c r="M225" s="104"/>
      <c r="N225" s="104"/>
      <c r="O225" s="104"/>
      <c r="P225" s="104"/>
      <c r="Q225" s="104"/>
      <c r="R225" s="259"/>
      <c r="S225" s="374"/>
      <c r="T225" s="104"/>
    </row>
    <row r="226" spans="1:20" ht="12.75">
      <c r="A226" s="104"/>
      <c r="B226" s="105"/>
      <c r="C226" s="104"/>
      <c r="D226" s="106"/>
      <c r="E226" s="106"/>
      <c r="F226" s="106"/>
      <c r="G226" s="104"/>
      <c r="H226" s="242"/>
      <c r="I226" s="104"/>
      <c r="J226" s="42"/>
      <c r="K226" s="42"/>
      <c r="L226" s="42"/>
      <c r="M226" s="104"/>
      <c r="N226" s="104"/>
      <c r="O226" s="104"/>
      <c r="P226" s="104"/>
      <c r="Q226" s="104"/>
      <c r="R226" s="259"/>
      <c r="S226" s="374"/>
      <c r="T226" s="104"/>
    </row>
    <row r="227" spans="1:20" ht="12.75">
      <c r="A227" s="104"/>
      <c r="B227" s="105"/>
      <c r="C227" s="104"/>
      <c r="D227" s="106"/>
      <c r="E227" s="106"/>
      <c r="F227" s="106"/>
      <c r="G227" s="104"/>
      <c r="H227" s="242"/>
      <c r="I227" s="104"/>
      <c r="J227" s="42"/>
      <c r="K227" s="42"/>
      <c r="L227" s="42"/>
      <c r="M227" s="104"/>
      <c r="N227" s="104"/>
      <c r="O227" s="104"/>
      <c r="P227" s="104"/>
      <c r="Q227" s="104"/>
      <c r="R227" s="259"/>
      <c r="S227" s="374"/>
      <c r="T227" s="104"/>
    </row>
    <row r="228" spans="1:20" ht="12.75">
      <c r="A228" s="104"/>
      <c r="B228" s="105"/>
      <c r="C228" s="104"/>
      <c r="D228" s="106"/>
      <c r="E228" s="106"/>
      <c r="F228" s="106"/>
      <c r="G228" s="104"/>
      <c r="H228" s="242"/>
      <c r="I228" s="104"/>
      <c r="J228" s="42"/>
      <c r="K228" s="42"/>
      <c r="L228" s="42"/>
      <c r="M228" s="104"/>
      <c r="N228" s="104"/>
      <c r="O228" s="104"/>
      <c r="P228" s="104"/>
      <c r="Q228" s="104"/>
      <c r="R228" s="259"/>
      <c r="S228" s="374"/>
      <c r="T228" s="104"/>
    </row>
    <row r="229" spans="1:20" ht="12.75">
      <c r="A229" s="104"/>
      <c r="B229" s="105"/>
      <c r="C229" s="104"/>
      <c r="D229" s="106"/>
      <c r="E229" s="106"/>
      <c r="F229" s="106"/>
      <c r="G229" s="104"/>
      <c r="H229" s="242"/>
      <c r="I229" s="104"/>
      <c r="J229" s="42"/>
      <c r="K229" s="42"/>
      <c r="L229" s="42"/>
      <c r="M229" s="104"/>
      <c r="N229" s="104"/>
      <c r="O229" s="104"/>
      <c r="P229" s="104"/>
      <c r="Q229" s="104"/>
      <c r="R229" s="259"/>
      <c r="S229" s="374"/>
      <c r="T229" s="104"/>
    </row>
    <row r="230" spans="1:20" ht="12.75">
      <c r="A230" s="104"/>
      <c r="B230" s="105"/>
      <c r="C230" s="104"/>
      <c r="D230" s="106"/>
      <c r="E230" s="106"/>
      <c r="F230" s="106"/>
      <c r="G230" s="104"/>
      <c r="H230" s="242"/>
      <c r="I230" s="104"/>
      <c r="J230" s="42"/>
      <c r="K230" s="42"/>
      <c r="L230" s="42"/>
      <c r="M230" s="104"/>
      <c r="N230" s="104"/>
      <c r="O230" s="104"/>
      <c r="P230" s="104"/>
      <c r="Q230" s="104"/>
      <c r="R230" s="259"/>
      <c r="S230" s="374"/>
      <c r="T230" s="104"/>
    </row>
    <row r="231" spans="1:20" ht="12.75">
      <c r="A231" s="104"/>
      <c r="B231" s="105"/>
      <c r="C231" s="104"/>
      <c r="D231" s="106"/>
      <c r="E231" s="106"/>
      <c r="F231" s="106"/>
      <c r="G231" s="104"/>
      <c r="H231" s="242"/>
      <c r="I231" s="104"/>
      <c r="J231" s="42"/>
      <c r="K231" s="42"/>
      <c r="L231" s="42"/>
      <c r="M231" s="104"/>
      <c r="N231" s="104"/>
      <c r="O231" s="104"/>
      <c r="P231" s="104"/>
      <c r="Q231" s="104"/>
      <c r="R231" s="259"/>
      <c r="S231" s="374"/>
      <c r="T231" s="104"/>
    </row>
    <row r="232" spans="1:20" ht="12.75">
      <c r="A232" s="104"/>
      <c r="B232" s="105"/>
      <c r="C232" s="104"/>
      <c r="D232" s="106"/>
      <c r="E232" s="106"/>
      <c r="F232" s="106"/>
      <c r="G232" s="104"/>
      <c r="H232" s="242"/>
      <c r="I232" s="104"/>
      <c r="J232" s="42"/>
      <c r="K232" s="42"/>
      <c r="L232" s="42"/>
      <c r="M232" s="104"/>
      <c r="N232" s="104"/>
      <c r="O232" s="104"/>
      <c r="P232" s="104"/>
      <c r="Q232" s="104"/>
      <c r="R232" s="259"/>
      <c r="S232" s="374"/>
      <c r="T232" s="104"/>
    </row>
    <row r="233" spans="1:20" ht="12.75">
      <c r="A233" s="104"/>
      <c r="B233" s="105"/>
      <c r="C233" s="104"/>
      <c r="D233" s="106"/>
      <c r="E233" s="106"/>
      <c r="F233" s="106"/>
      <c r="G233" s="104"/>
      <c r="H233" s="242"/>
      <c r="I233" s="104"/>
      <c r="J233" s="42"/>
      <c r="K233" s="42"/>
      <c r="L233" s="42"/>
      <c r="M233" s="104"/>
      <c r="N233" s="104"/>
      <c r="O233" s="104"/>
      <c r="P233" s="104"/>
      <c r="Q233" s="104"/>
      <c r="R233" s="259"/>
      <c r="S233" s="374"/>
      <c r="T233" s="104"/>
    </row>
    <row r="234" spans="1:20" ht="12.75">
      <c r="A234" s="104"/>
      <c r="B234" s="105"/>
      <c r="C234" s="104"/>
      <c r="D234" s="106"/>
      <c r="E234" s="106"/>
      <c r="F234" s="106"/>
      <c r="G234" s="104"/>
      <c r="H234" s="242"/>
      <c r="I234" s="104"/>
      <c r="J234" s="42"/>
      <c r="K234" s="42"/>
      <c r="L234" s="42"/>
      <c r="M234" s="104"/>
      <c r="N234" s="104"/>
      <c r="O234" s="104"/>
      <c r="P234" s="104"/>
      <c r="Q234" s="104"/>
      <c r="R234" s="259"/>
      <c r="S234" s="374"/>
      <c r="T234" s="104"/>
    </row>
    <row r="235" spans="1:20" ht="12.75">
      <c r="A235" s="104"/>
      <c r="B235" s="105"/>
      <c r="C235" s="104"/>
      <c r="D235" s="106"/>
      <c r="E235" s="106"/>
      <c r="F235" s="106"/>
      <c r="G235" s="104"/>
      <c r="H235" s="242"/>
      <c r="I235" s="104"/>
      <c r="J235" s="42"/>
      <c r="K235" s="42"/>
      <c r="L235" s="42"/>
      <c r="M235" s="104"/>
      <c r="N235" s="104"/>
      <c r="O235" s="104"/>
      <c r="P235" s="104"/>
      <c r="Q235" s="104"/>
      <c r="R235" s="259"/>
      <c r="S235" s="374"/>
      <c r="T235" s="104"/>
    </row>
    <row r="236" spans="1:20" ht="12.75">
      <c r="A236" s="104"/>
      <c r="B236" s="105"/>
      <c r="C236" s="104"/>
      <c r="D236" s="106"/>
      <c r="E236" s="106"/>
      <c r="F236" s="106"/>
      <c r="G236" s="104"/>
      <c r="H236" s="242"/>
      <c r="I236" s="104"/>
      <c r="J236" s="42"/>
      <c r="K236" s="42"/>
      <c r="L236" s="42"/>
      <c r="M236" s="104"/>
      <c r="N236" s="104"/>
      <c r="O236" s="104"/>
      <c r="P236" s="104"/>
      <c r="Q236" s="104"/>
      <c r="R236" s="259"/>
      <c r="S236" s="374"/>
      <c r="T236" s="104"/>
    </row>
    <row r="237" spans="1:20" ht="12.75">
      <c r="A237" s="104"/>
      <c r="B237" s="105"/>
      <c r="C237" s="104"/>
      <c r="D237" s="106"/>
      <c r="E237" s="106"/>
      <c r="F237" s="106"/>
      <c r="G237" s="104"/>
      <c r="H237" s="242"/>
      <c r="I237" s="104"/>
      <c r="J237" s="42"/>
      <c r="K237" s="42"/>
      <c r="L237" s="42"/>
      <c r="M237" s="104"/>
      <c r="N237" s="104"/>
      <c r="O237" s="104"/>
      <c r="P237" s="104"/>
      <c r="Q237" s="104"/>
      <c r="R237" s="259"/>
      <c r="S237" s="374"/>
      <c r="T237" s="104"/>
    </row>
    <row r="238" spans="1:20" ht="12.75">
      <c r="A238" s="104"/>
      <c r="B238" s="105"/>
      <c r="C238" s="104"/>
      <c r="D238" s="106"/>
      <c r="E238" s="106"/>
      <c r="F238" s="106"/>
      <c r="G238" s="104"/>
      <c r="H238" s="242"/>
      <c r="I238" s="104"/>
      <c r="J238" s="42"/>
      <c r="K238" s="42"/>
      <c r="L238" s="42"/>
      <c r="M238" s="104"/>
      <c r="N238" s="104"/>
      <c r="O238" s="104"/>
      <c r="P238" s="104"/>
      <c r="Q238" s="104"/>
      <c r="R238" s="259"/>
      <c r="S238" s="374"/>
      <c r="T238" s="104"/>
    </row>
    <row r="239" spans="1:20" ht="12.75">
      <c r="A239" s="104"/>
      <c r="B239" s="105"/>
      <c r="C239" s="104"/>
      <c r="D239" s="106"/>
      <c r="E239" s="106"/>
      <c r="F239" s="106"/>
      <c r="G239" s="104"/>
      <c r="H239" s="242"/>
      <c r="I239" s="104"/>
      <c r="J239" s="42"/>
      <c r="K239" s="42"/>
      <c r="L239" s="42"/>
      <c r="M239" s="104"/>
      <c r="N239" s="104"/>
      <c r="O239" s="104"/>
      <c r="P239" s="104"/>
      <c r="Q239" s="104"/>
      <c r="R239" s="259"/>
      <c r="S239" s="374"/>
      <c r="T239" s="104"/>
    </row>
    <row r="240" spans="1:20" ht="12.75">
      <c r="A240" s="104"/>
      <c r="B240" s="105"/>
      <c r="C240" s="104"/>
      <c r="D240" s="106"/>
      <c r="E240" s="106"/>
      <c r="F240" s="106"/>
      <c r="G240" s="104"/>
      <c r="H240" s="242"/>
      <c r="I240" s="104"/>
      <c r="J240" s="42"/>
      <c r="K240" s="42"/>
      <c r="L240" s="42"/>
      <c r="M240" s="104"/>
      <c r="N240" s="104"/>
      <c r="O240" s="104"/>
      <c r="P240" s="104"/>
      <c r="Q240" s="104"/>
      <c r="R240" s="259"/>
      <c r="S240" s="374"/>
      <c r="T240" s="104"/>
    </row>
    <row r="241" spans="1:20" ht="12.75">
      <c r="A241" s="104"/>
      <c r="B241" s="105"/>
      <c r="C241" s="104"/>
      <c r="D241" s="106"/>
      <c r="E241" s="106"/>
      <c r="F241" s="106"/>
      <c r="G241" s="104"/>
      <c r="H241" s="242"/>
      <c r="I241" s="104"/>
      <c r="J241" s="42"/>
      <c r="K241" s="42"/>
      <c r="L241" s="42"/>
      <c r="M241" s="104"/>
      <c r="N241" s="104"/>
      <c r="O241" s="104"/>
      <c r="P241" s="104"/>
      <c r="Q241" s="104"/>
      <c r="R241" s="259"/>
      <c r="S241" s="374"/>
      <c r="T241" s="104"/>
    </row>
    <row r="242" spans="1:20" ht="12.75">
      <c r="A242" s="104"/>
      <c r="B242" s="105"/>
      <c r="C242" s="104"/>
      <c r="D242" s="106"/>
      <c r="E242" s="106"/>
      <c r="F242" s="106"/>
      <c r="G242" s="104"/>
      <c r="H242" s="242"/>
      <c r="I242" s="104"/>
      <c r="J242" s="42"/>
      <c r="K242" s="42"/>
      <c r="L242" s="42"/>
      <c r="M242" s="104"/>
      <c r="N242" s="104"/>
      <c r="O242" s="104"/>
      <c r="P242" s="104"/>
      <c r="Q242" s="104"/>
      <c r="R242" s="259"/>
      <c r="S242" s="374"/>
      <c r="T242" s="104"/>
    </row>
    <row r="243" spans="1:20" ht="12.75">
      <c r="A243" s="104"/>
      <c r="B243" s="105"/>
      <c r="C243" s="104"/>
      <c r="D243" s="106"/>
      <c r="E243" s="106"/>
      <c r="F243" s="106"/>
      <c r="G243" s="104"/>
      <c r="H243" s="242"/>
      <c r="I243" s="104"/>
      <c r="J243" s="42"/>
      <c r="K243" s="42"/>
      <c r="L243" s="42"/>
      <c r="M243" s="104"/>
      <c r="N243" s="104"/>
      <c r="O243" s="104"/>
      <c r="P243" s="104"/>
      <c r="Q243" s="104"/>
      <c r="R243" s="259"/>
      <c r="S243" s="374"/>
      <c r="T243" s="104"/>
    </row>
    <row r="244" spans="1:20" ht="12.75">
      <c r="A244" s="104"/>
      <c r="B244" s="105"/>
      <c r="C244" s="104"/>
      <c r="D244" s="106"/>
      <c r="E244" s="106"/>
      <c r="F244" s="106"/>
      <c r="G244" s="104"/>
      <c r="H244" s="242"/>
      <c r="I244" s="104"/>
      <c r="J244" s="42"/>
      <c r="K244" s="42"/>
      <c r="L244" s="42"/>
      <c r="M244" s="104"/>
      <c r="N244" s="104"/>
      <c r="O244" s="104"/>
      <c r="P244" s="104"/>
      <c r="Q244" s="104"/>
      <c r="R244" s="259"/>
      <c r="S244" s="374"/>
      <c r="T244" s="104"/>
    </row>
    <row r="245" spans="1:20" ht="12.75">
      <c r="A245" s="104"/>
      <c r="B245" s="105"/>
      <c r="C245" s="104"/>
      <c r="D245" s="106"/>
      <c r="E245" s="106"/>
      <c r="F245" s="106"/>
      <c r="G245" s="104"/>
      <c r="H245" s="242"/>
      <c r="I245" s="104"/>
      <c r="J245" s="42"/>
      <c r="K245" s="42"/>
      <c r="L245" s="42"/>
      <c r="M245" s="104"/>
      <c r="N245" s="104"/>
      <c r="O245" s="104"/>
      <c r="P245" s="104"/>
      <c r="Q245" s="104"/>
      <c r="R245" s="259"/>
      <c r="S245" s="374"/>
      <c r="T245" s="104"/>
    </row>
    <row r="246" spans="1:20" ht="12.75">
      <c r="A246" s="104"/>
      <c r="B246" s="105"/>
      <c r="C246" s="104"/>
      <c r="D246" s="106"/>
      <c r="E246" s="106"/>
      <c r="F246" s="106"/>
      <c r="G246" s="104"/>
      <c r="H246" s="242"/>
      <c r="I246" s="104"/>
      <c r="J246" s="42"/>
      <c r="K246" s="42"/>
      <c r="L246" s="42"/>
      <c r="M246" s="104"/>
      <c r="N246" s="104"/>
      <c r="O246" s="104"/>
      <c r="P246" s="104"/>
      <c r="Q246" s="104"/>
      <c r="R246" s="259"/>
      <c r="S246" s="374"/>
      <c r="T246" s="104"/>
    </row>
    <row r="247" spans="1:20" ht="12.75">
      <c r="A247" s="104"/>
      <c r="B247" s="105"/>
      <c r="C247" s="104"/>
      <c r="D247" s="106"/>
      <c r="E247" s="106"/>
      <c r="F247" s="106"/>
      <c r="G247" s="104"/>
      <c r="H247" s="242"/>
      <c r="I247" s="104"/>
      <c r="J247" s="42"/>
      <c r="K247" s="42"/>
      <c r="L247" s="42"/>
      <c r="M247" s="104"/>
      <c r="N247" s="104"/>
      <c r="O247" s="104"/>
      <c r="P247" s="104"/>
      <c r="Q247" s="104"/>
      <c r="R247" s="259"/>
      <c r="S247" s="374"/>
      <c r="T247" s="104"/>
    </row>
    <row r="248" spans="1:20" ht="12.75">
      <c r="A248" s="104"/>
      <c r="B248" s="105"/>
      <c r="C248" s="104"/>
      <c r="D248" s="106"/>
      <c r="E248" s="106"/>
      <c r="F248" s="106"/>
      <c r="G248" s="104"/>
      <c r="H248" s="242"/>
      <c r="I248" s="104"/>
      <c r="J248" s="42"/>
      <c r="K248" s="42"/>
      <c r="L248" s="42"/>
      <c r="M248" s="104"/>
      <c r="N248" s="104"/>
      <c r="O248" s="104"/>
      <c r="P248" s="104"/>
      <c r="Q248" s="104"/>
      <c r="R248" s="259"/>
      <c r="S248" s="374"/>
      <c r="T248" s="104"/>
    </row>
    <row r="249" spans="1:20" ht="12.75">
      <c r="A249" s="104"/>
      <c r="B249" s="105"/>
      <c r="C249" s="104"/>
      <c r="D249" s="106"/>
      <c r="E249" s="106"/>
      <c r="F249" s="106"/>
      <c r="G249" s="104"/>
      <c r="H249" s="242"/>
      <c r="I249" s="104"/>
      <c r="J249" s="42"/>
      <c r="K249" s="42"/>
      <c r="L249" s="42"/>
      <c r="M249" s="104"/>
      <c r="N249" s="104"/>
      <c r="O249" s="104"/>
      <c r="P249" s="104"/>
      <c r="Q249" s="104"/>
      <c r="R249" s="259"/>
      <c r="S249" s="374"/>
      <c r="T249" s="104"/>
    </row>
    <row r="250" spans="1:20" ht="12.75">
      <c r="A250" s="104"/>
      <c r="B250" s="105"/>
      <c r="C250" s="104"/>
      <c r="D250" s="106"/>
      <c r="E250" s="106"/>
      <c r="F250" s="106"/>
      <c r="G250" s="104"/>
      <c r="H250" s="242"/>
      <c r="I250" s="104"/>
      <c r="J250" s="42"/>
      <c r="K250" s="42"/>
      <c r="L250" s="42"/>
      <c r="M250" s="104"/>
      <c r="N250" s="104"/>
      <c r="O250" s="104"/>
      <c r="P250" s="104"/>
      <c r="Q250" s="104"/>
      <c r="R250" s="259"/>
      <c r="S250" s="374"/>
      <c r="T250" s="104"/>
    </row>
    <row r="251" spans="1:20" ht="12.75">
      <c r="A251" s="104"/>
      <c r="B251" s="105"/>
      <c r="C251" s="104"/>
      <c r="D251" s="106"/>
      <c r="E251" s="106"/>
      <c r="F251" s="106"/>
      <c r="G251" s="104"/>
      <c r="H251" s="242"/>
      <c r="I251" s="104"/>
      <c r="J251" s="42"/>
      <c r="K251" s="42"/>
      <c r="L251" s="42"/>
      <c r="M251" s="104"/>
      <c r="N251" s="104"/>
      <c r="O251" s="104"/>
      <c r="P251" s="104"/>
      <c r="Q251" s="104"/>
      <c r="R251" s="259"/>
      <c r="S251" s="374"/>
      <c r="T251" s="104"/>
    </row>
    <row r="252" spans="1:20" ht="12.75">
      <c r="A252" s="104"/>
      <c r="B252" s="105"/>
      <c r="C252" s="104"/>
      <c r="D252" s="106"/>
      <c r="E252" s="106"/>
      <c r="F252" s="106"/>
      <c r="G252" s="104"/>
      <c r="H252" s="242"/>
      <c r="I252" s="104"/>
      <c r="J252" s="42"/>
      <c r="K252" s="42"/>
      <c r="L252" s="42"/>
      <c r="M252" s="104"/>
      <c r="N252" s="104"/>
      <c r="O252" s="104"/>
      <c r="P252" s="104"/>
      <c r="Q252" s="104"/>
      <c r="R252" s="259"/>
      <c r="S252" s="374"/>
      <c r="T252" s="104"/>
    </row>
    <row r="253" spans="1:20" ht="12.75">
      <c r="A253" s="104"/>
      <c r="B253" s="105"/>
      <c r="C253" s="104"/>
      <c r="D253" s="106"/>
      <c r="E253" s="106"/>
      <c r="F253" s="106"/>
      <c r="G253" s="104"/>
      <c r="H253" s="242"/>
      <c r="I253" s="104"/>
      <c r="J253" s="42"/>
      <c r="K253" s="42"/>
      <c r="L253" s="42"/>
      <c r="M253" s="104"/>
      <c r="N253" s="104"/>
      <c r="O253" s="104"/>
      <c r="P253" s="104"/>
      <c r="Q253" s="104"/>
      <c r="R253" s="259"/>
      <c r="S253" s="374"/>
      <c r="T253" s="104"/>
    </row>
    <row r="254" spans="1:20" ht="12.75">
      <c r="A254" s="104"/>
      <c r="B254" s="105"/>
      <c r="C254" s="104"/>
      <c r="D254" s="106"/>
      <c r="E254" s="106"/>
      <c r="F254" s="106"/>
      <c r="G254" s="104"/>
      <c r="H254" s="242"/>
      <c r="I254" s="104"/>
      <c r="J254" s="42"/>
      <c r="K254" s="42"/>
      <c r="L254" s="42"/>
      <c r="M254" s="104"/>
      <c r="N254" s="104"/>
      <c r="O254" s="104"/>
      <c r="P254" s="104"/>
      <c r="Q254" s="104"/>
      <c r="R254" s="259"/>
      <c r="S254" s="374"/>
      <c r="T254" s="104"/>
    </row>
    <row r="255" spans="1:20" ht="12.75">
      <c r="A255" s="104"/>
      <c r="B255" s="105"/>
      <c r="C255" s="104"/>
      <c r="D255" s="106"/>
      <c r="E255" s="106"/>
      <c r="F255" s="106"/>
      <c r="G255" s="104"/>
      <c r="H255" s="242"/>
      <c r="I255" s="104"/>
      <c r="J255" s="42"/>
      <c r="K255" s="42"/>
      <c r="L255" s="42"/>
      <c r="M255" s="104"/>
      <c r="N255" s="104"/>
      <c r="O255" s="104"/>
      <c r="P255" s="104"/>
      <c r="Q255" s="104"/>
      <c r="R255" s="259"/>
      <c r="S255" s="374"/>
      <c r="T255" s="104"/>
    </row>
    <row r="256" spans="1:20" ht="12.75">
      <c r="A256" s="104"/>
      <c r="B256" s="105"/>
      <c r="C256" s="104"/>
      <c r="D256" s="106"/>
      <c r="E256" s="106"/>
      <c r="F256" s="106"/>
      <c r="G256" s="104"/>
      <c r="H256" s="242"/>
      <c r="I256" s="104"/>
      <c r="J256" s="42"/>
      <c r="K256" s="42"/>
      <c r="L256" s="42"/>
      <c r="M256" s="104"/>
      <c r="N256" s="104"/>
      <c r="O256" s="104"/>
      <c r="P256" s="104"/>
      <c r="Q256" s="104"/>
      <c r="R256" s="259"/>
      <c r="S256" s="374"/>
      <c r="T256" s="104"/>
    </row>
    <row r="257" spans="1:20" ht="12.75">
      <c r="A257" s="104"/>
      <c r="B257" s="105"/>
      <c r="C257" s="104"/>
      <c r="D257" s="106"/>
      <c r="E257" s="106"/>
      <c r="F257" s="106"/>
      <c r="G257" s="104"/>
      <c r="H257" s="242"/>
      <c r="I257" s="104"/>
      <c r="J257" s="42"/>
      <c r="K257" s="42"/>
      <c r="L257" s="42"/>
      <c r="M257" s="104"/>
      <c r="N257" s="104"/>
      <c r="O257" s="104"/>
      <c r="P257" s="104"/>
      <c r="Q257" s="104"/>
      <c r="R257" s="259"/>
      <c r="S257" s="374"/>
      <c r="T257" s="104"/>
    </row>
    <row r="258" spans="1:20" ht="12.75">
      <c r="A258" s="104"/>
      <c r="B258" s="105"/>
      <c r="C258" s="104"/>
      <c r="D258" s="106"/>
      <c r="E258" s="106"/>
      <c r="F258" s="106"/>
      <c r="G258" s="104"/>
      <c r="H258" s="242"/>
      <c r="I258" s="104"/>
      <c r="J258" s="42"/>
      <c r="K258" s="42"/>
      <c r="L258" s="42"/>
      <c r="M258" s="104"/>
      <c r="N258" s="104"/>
      <c r="O258" s="104"/>
      <c r="P258" s="104"/>
      <c r="Q258" s="104"/>
      <c r="R258" s="259"/>
      <c r="S258" s="374"/>
      <c r="T258" s="104"/>
    </row>
    <row r="259" spans="1:20" ht="12.75">
      <c r="A259" s="104"/>
      <c r="B259" s="105"/>
      <c r="C259" s="104"/>
      <c r="D259" s="106"/>
      <c r="E259" s="106"/>
      <c r="F259" s="106"/>
      <c r="G259" s="104"/>
      <c r="H259" s="242"/>
      <c r="I259" s="104"/>
      <c r="J259" s="42"/>
      <c r="K259" s="42"/>
      <c r="L259" s="42"/>
      <c r="M259" s="104"/>
      <c r="N259" s="104"/>
      <c r="O259" s="104"/>
      <c r="P259" s="104"/>
      <c r="Q259" s="104"/>
      <c r="R259" s="259"/>
      <c r="S259" s="374"/>
      <c r="T259" s="104"/>
    </row>
    <row r="260" spans="1:20" ht="12.75">
      <c r="A260" s="104"/>
      <c r="B260" s="105"/>
      <c r="C260" s="104"/>
      <c r="D260" s="106"/>
      <c r="E260" s="106"/>
      <c r="F260" s="106"/>
      <c r="G260" s="104"/>
      <c r="H260" s="242"/>
      <c r="I260" s="104"/>
      <c r="J260" s="42"/>
      <c r="K260" s="42"/>
      <c r="L260" s="42"/>
      <c r="M260" s="104"/>
      <c r="N260" s="104"/>
      <c r="O260" s="104"/>
      <c r="P260" s="104"/>
      <c r="Q260" s="104"/>
      <c r="R260" s="259"/>
      <c r="S260" s="374"/>
      <c r="T260" s="104"/>
    </row>
    <row r="261" spans="1:20" ht="12.75">
      <c r="A261" s="104"/>
      <c r="B261" s="105"/>
      <c r="C261" s="104"/>
      <c r="D261" s="106"/>
      <c r="E261" s="106"/>
      <c r="F261" s="106"/>
      <c r="G261" s="104"/>
      <c r="H261" s="242"/>
      <c r="I261" s="104"/>
      <c r="J261" s="42"/>
      <c r="K261" s="42"/>
      <c r="L261" s="42"/>
      <c r="M261" s="104"/>
      <c r="N261" s="104"/>
      <c r="O261" s="104"/>
      <c r="P261" s="104"/>
      <c r="Q261" s="104"/>
      <c r="R261" s="259"/>
      <c r="S261" s="374"/>
      <c r="T261" s="104"/>
    </row>
    <row r="262" spans="1:20" ht="12.75">
      <c r="A262" s="104"/>
      <c r="B262" s="105"/>
      <c r="C262" s="104"/>
      <c r="D262" s="106"/>
      <c r="E262" s="106"/>
      <c r="F262" s="106"/>
      <c r="G262" s="104"/>
      <c r="H262" s="242"/>
      <c r="I262" s="104"/>
      <c r="J262" s="42"/>
      <c r="K262" s="42"/>
      <c r="L262" s="42"/>
      <c r="M262" s="104"/>
      <c r="N262" s="104"/>
      <c r="O262" s="104"/>
      <c r="P262" s="104"/>
      <c r="Q262" s="104"/>
      <c r="R262" s="259"/>
      <c r="S262" s="374"/>
      <c r="T262" s="104"/>
    </row>
    <row r="263" spans="1:20" ht="12.75">
      <c r="A263" s="104"/>
      <c r="B263" s="105"/>
      <c r="C263" s="104"/>
      <c r="D263" s="106"/>
      <c r="E263" s="106"/>
      <c r="F263" s="106"/>
      <c r="G263" s="104"/>
      <c r="H263" s="242"/>
      <c r="I263" s="104"/>
      <c r="J263" s="42"/>
      <c r="K263" s="42"/>
      <c r="L263" s="42"/>
      <c r="M263" s="104"/>
      <c r="N263" s="104"/>
      <c r="O263" s="104"/>
      <c r="P263" s="104"/>
      <c r="Q263" s="104"/>
      <c r="R263" s="259"/>
      <c r="S263" s="374"/>
      <c r="T263" s="104"/>
    </row>
    <row r="264" spans="1:20" ht="12.75">
      <c r="A264" s="104"/>
      <c r="B264" s="105"/>
      <c r="C264" s="104"/>
      <c r="D264" s="106"/>
      <c r="E264" s="106"/>
      <c r="F264" s="106"/>
      <c r="G264" s="104"/>
      <c r="H264" s="242"/>
      <c r="I264" s="104"/>
      <c r="J264" s="42"/>
      <c r="K264" s="42"/>
      <c r="L264" s="42"/>
      <c r="M264" s="104"/>
      <c r="N264" s="104"/>
      <c r="O264" s="104"/>
      <c r="P264" s="104"/>
      <c r="Q264" s="104"/>
      <c r="R264" s="259"/>
      <c r="S264" s="374"/>
      <c r="T264" s="104"/>
    </row>
    <row r="265" spans="1:20" ht="12.75">
      <c r="A265" s="104"/>
      <c r="B265" s="105"/>
      <c r="C265" s="104"/>
      <c r="D265" s="106"/>
      <c r="E265" s="106"/>
      <c r="F265" s="106"/>
      <c r="G265" s="104"/>
      <c r="H265" s="242"/>
      <c r="I265" s="104"/>
      <c r="J265" s="42"/>
      <c r="K265" s="42"/>
      <c r="L265" s="42"/>
      <c r="M265" s="104"/>
      <c r="N265" s="104"/>
      <c r="O265" s="104"/>
      <c r="P265" s="104"/>
      <c r="Q265" s="104"/>
      <c r="R265" s="259"/>
      <c r="S265" s="374"/>
      <c r="T265" s="104"/>
    </row>
    <row r="266" spans="1:20" ht="12.75">
      <c r="A266" s="104"/>
      <c r="B266" s="105"/>
      <c r="C266" s="104"/>
      <c r="D266" s="106"/>
      <c r="E266" s="106"/>
      <c r="F266" s="106"/>
      <c r="G266" s="104"/>
      <c r="H266" s="242"/>
      <c r="I266" s="104"/>
      <c r="J266" s="42"/>
      <c r="K266" s="42"/>
      <c r="L266" s="42"/>
      <c r="M266" s="104"/>
      <c r="N266" s="104"/>
      <c r="O266" s="104"/>
      <c r="P266" s="104"/>
      <c r="Q266" s="104"/>
      <c r="R266" s="259"/>
      <c r="S266" s="374"/>
      <c r="T266" s="104"/>
    </row>
    <row r="267" spans="1:20" ht="12.75">
      <c r="A267" s="104"/>
      <c r="B267" s="105"/>
      <c r="C267" s="104"/>
      <c r="D267" s="106"/>
      <c r="E267" s="106"/>
      <c r="F267" s="106"/>
      <c r="G267" s="104"/>
      <c r="H267" s="242"/>
      <c r="I267" s="104"/>
      <c r="J267" s="42"/>
      <c r="K267" s="42"/>
      <c r="L267" s="42"/>
      <c r="M267" s="104"/>
      <c r="N267" s="104"/>
      <c r="O267" s="104"/>
      <c r="P267" s="104"/>
      <c r="Q267" s="104"/>
      <c r="R267" s="259"/>
      <c r="S267" s="374"/>
      <c r="T267" s="104"/>
    </row>
    <row r="268" spans="1:20" ht="12.75">
      <c r="A268" s="104"/>
      <c r="B268" s="105"/>
      <c r="C268" s="104"/>
      <c r="D268" s="106"/>
      <c r="E268" s="106"/>
      <c r="F268" s="106"/>
      <c r="G268" s="104"/>
      <c r="H268" s="242"/>
      <c r="I268" s="104"/>
      <c r="J268" s="42"/>
      <c r="K268" s="42"/>
      <c r="L268" s="42"/>
      <c r="M268" s="104"/>
      <c r="N268" s="104"/>
      <c r="O268" s="104"/>
      <c r="P268" s="104"/>
      <c r="Q268" s="104"/>
      <c r="R268" s="259"/>
      <c r="S268" s="374"/>
      <c r="T268" s="104"/>
    </row>
    <row r="269" spans="1:20" ht="12.75">
      <c r="A269" s="104"/>
      <c r="B269" s="105"/>
      <c r="C269" s="104"/>
      <c r="D269" s="106"/>
      <c r="E269" s="106"/>
      <c r="F269" s="106"/>
      <c r="G269" s="104"/>
      <c r="H269" s="242"/>
      <c r="I269" s="104"/>
      <c r="J269" s="42"/>
      <c r="K269" s="42"/>
      <c r="L269" s="42"/>
      <c r="M269" s="104"/>
      <c r="N269" s="104"/>
      <c r="O269" s="104"/>
      <c r="P269" s="104"/>
      <c r="Q269" s="104"/>
      <c r="R269" s="259"/>
      <c r="S269" s="374"/>
      <c r="T269" s="104"/>
    </row>
    <row r="270" spans="1:20" ht="12.75">
      <c r="A270" s="104"/>
      <c r="B270" s="105"/>
      <c r="C270" s="104"/>
      <c r="D270" s="106"/>
      <c r="E270" s="106"/>
      <c r="F270" s="106"/>
      <c r="G270" s="104"/>
      <c r="H270" s="242"/>
      <c r="I270" s="104"/>
      <c r="J270" s="42"/>
      <c r="K270" s="42"/>
      <c r="L270" s="42"/>
      <c r="M270" s="104"/>
      <c r="N270" s="104"/>
      <c r="O270" s="104"/>
      <c r="P270" s="104"/>
      <c r="Q270" s="104"/>
      <c r="R270" s="259"/>
      <c r="S270" s="374"/>
      <c r="T270" s="104"/>
    </row>
    <row r="271" spans="1:20" ht="12.75">
      <c r="A271" s="104"/>
      <c r="B271" s="105"/>
      <c r="C271" s="104"/>
      <c r="D271" s="106"/>
      <c r="E271" s="106"/>
      <c r="F271" s="106"/>
      <c r="G271" s="104"/>
      <c r="H271" s="242"/>
      <c r="I271" s="104"/>
      <c r="J271" s="42"/>
      <c r="K271" s="42"/>
      <c r="L271" s="42"/>
      <c r="M271" s="104"/>
      <c r="N271" s="104"/>
      <c r="O271" s="104"/>
      <c r="P271" s="104"/>
      <c r="Q271" s="104"/>
      <c r="R271" s="259"/>
      <c r="S271" s="374"/>
      <c r="T271" s="104"/>
    </row>
    <row r="272" spans="1:20" ht="12.75">
      <c r="A272" s="104"/>
      <c r="B272" s="105"/>
      <c r="C272" s="104"/>
      <c r="D272" s="106"/>
      <c r="E272" s="106"/>
      <c r="F272" s="106"/>
      <c r="G272" s="104"/>
      <c r="H272" s="242"/>
      <c r="I272" s="104"/>
      <c r="J272" s="42"/>
      <c r="K272" s="42"/>
      <c r="L272" s="42"/>
      <c r="M272" s="104"/>
      <c r="N272" s="104"/>
      <c r="O272" s="104"/>
      <c r="P272" s="104"/>
      <c r="Q272" s="104"/>
      <c r="R272" s="259"/>
      <c r="S272" s="374"/>
      <c r="T272" s="104"/>
    </row>
    <row r="273" spans="1:20" ht="12.75">
      <c r="A273" s="104"/>
      <c r="B273" s="105"/>
      <c r="C273" s="104"/>
      <c r="D273" s="106"/>
      <c r="E273" s="106"/>
      <c r="F273" s="106"/>
      <c r="G273" s="104"/>
      <c r="H273" s="242"/>
      <c r="I273" s="104"/>
      <c r="J273" s="42"/>
      <c r="K273" s="42"/>
      <c r="L273" s="42"/>
      <c r="M273" s="104"/>
      <c r="N273" s="104"/>
      <c r="O273" s="104"/>
      <c r="P273" s="104"/>
      <c r="Q273" s="104"/>
      <c r="R273" s="259"/>
      <c r="S273" s="374"/>
      <c r="T273" s="104"/>
    </row>
    <row r="274" spans="1:20" ht="12.75">
      <c r="A274" s="104"/>
      <c r="B274" s="105"/>
      <c r="C274" s="104"/>
      <c r="D274" s="106"/>
      <c r="E274" s="106"/>
      <c r="F274" s="106"/>
      <c r="G274" s="104"/>
      <c r="H274" s="242"/>
      <c r="I274" s="104"/>
      <c r="J274" s="42"/>
      <c r="K274" s="42"/>
      <c r="L274" s="42"/>
      <c r="M274" s="104"/>
      <c r="N274" s="104"/>
      <c r="O274" s="104"/>
      <c r="P274" s="104"/>
      <c r="Q274" s="104"/>
      <c r="R274" s="259"/>
      <c r="S274" s="374"/>
      <c r="T274" s="104"/>
    </row>
    <row r="275" spans="1:20" ht="12.75">
      <c r="A275" s="104"/>
      <c r="B275" s="105"/>
      <c r="C275" s="104"/>
      <c r="D275" s="106"/>
      <c r="E275" s="106"/>
      <c r="F275" s="106"/>
      <c r="G275" s="104"/>
      <c r="H275" s="242"/>
      <c r="I275" s="104"/>
      <c r="J275" s="42"/>
      <c r="K275" s="42"/>
      <c r="L275" s="42"/>
      <c r="M275" s="104"/>
      <c r="N275" s="104"/>
      <c r="O275" s="104"/>
      <c r="P275" s="104"/>
      <c r="Q275" s="104"/>
      <c r="R275" s="259"/>
      <c r="S275" s="374"/>
      <c r="T275" s="104"/>
    </row>
    <row r="276" spans="1:20" ht="12.75">
      <c r="A276" s="104"/>
      <c r="B276" s="105"/>
      <c r="C276" s="104"/>
      <c r="D276" s="106"/>
      <c r="E276" s="106"/>
      <c r="F276" s="106"/>
      <c r="G276" s="104"/>
      <c r="H276" s="242"/>
      <c r="I276" s="104"/>
      <c r="J276" s="42"/>
      <c r="K276" s="42"/>
      <c r="L276" s="42"/>
      <c r="M276" s="104"/>
      <c r="N276" s="104"/>
      <c r="O276" s="104"/>
      <c r="P276" s="104"/>
      <c r="Q276" s="104"/>
      <c r="R276" s="259"/>
      <c r="S276" s="374"/>
      <c r="T276" s="104"/>
    </row>
    <row r="277" spans="1:20" ht="12.75">
      <c r="A277" s="104"/>
      <c r="B277" s="105"/>
      <c r="C277" s="104"/>
      <c r="D277" s="106"/>
      <c r="E277" s="106"/>
      <c r="F277" s="106"/>
      <c r="G277" s="104"/>
      <c r="H277" s="242"/>
      <c r="I277" s="104"/>
      <c r="J277" s="42"/>
      <c r="K277" s="42"/>
      <c r="L277" s="42"/>
      <c r="M277" s="104"/>
      <c r="N277" s="104"/>
      <c r="O277" s="104"/>
      <c r="P277" s="104"/>
      <c r="Q277" s="104"/>
      <c r="R277" s="259"/>
      <c r="S277" s="374"/>
      <c r="T277" s="104"/>
    </row>
    <row r="278" spans="1:20" ht="12.75">
      <c r="A278" s="104"/>
      <c r="B278" s="105"/>
      <c r="C278" s="104"/>
      <c r="D278" s="106"/>
      <c r="E278" s="106"/>
      <c r="F278" s="106"/>
      <c r="G278" s="104"/>
      <c r="H278" s="242"/>
      <c r="I278" s="104"/>
      <c r="J278" s="42"/>
      <c r="K278" s="42"/>
      <c r="L278" s="42"/>
      <c r="M278" s="104"/>
      <c r="N278" s="104"/>
      <c r="O278" s="104"/>
      <c r="P278" s="104"/>
      <c r="Q278" s="104"/>
      <c r="R278" s="259"/>
      <c r="S278" s="374"/>
      <c r="T278" s="104"/>
    </row>
    <row r="279" spans="1:20" ht="12.75">
      <c r="A279" s="104"/>
      <c r="B279" s="105"/>
      <c r="C279" s="104"/>
      <c r="D279" s="106"/>
      <c r="E279" s="106"/>
      <c r="F279" s="106"/>
      <c r="G279" s="104"/>
      <c r="H279" s="242"/>
      <c r="I279" s="104"/>
      <c r="J279" s="42"/>
      <c r="K279" s="42"/>
      <c r="L279" s="42"/>
      <c r="M279" s="104"/>
      <c r="N279" s="104"/>
      <c r="O279" s="104"/>
      <c r="P279" s="104"/>
      <c r="Q279" s="104"/>
      <c r="R279" s="259"/>
      <c r="S279" s="374"/>
      <c r="T279" s="104"/>
    </row>
    <row r="280" spans="1:20" ht="12.75">
      <c r="A280" s="104"/>
      <c r="B280" s="105"/>
      <c r="C280" s="104"/>
      <c r="D280" s="106"/>
      <c r="E280" s="106"/>
      <c r="F280" s="106"/>
      <c r="G280" s="104"/>
      <c r="H280" s="242"/>
      <c r="I280" s="104"/>
      <c r="J280" s="42"/>
      <c r="K280" s="42"/>
      <c r="L280" s="42"/>
      <c r="M280" s="104"/>
      <c r="N280" s="104"/>
      <c r="O280" s="104"/>
      <c r="P280" s="104"/>
      <c r="Q280" s="104"/>
      <c r="R280" s="259"/>
      <c r="S280" s="374"/>
      <c r="T280" s="104"/>
    </row>
    <row r="281" spans="1:20" ht="12.75">
      <c r="A281" s="104"/>
      <c r="B281" s="105"/>
      <c r="C281" s="104"/>
      <c r="D281" s="106"/>
      <c r="E281" s="106"/>
      <c r="F281" s="106"/>
      <c r="G281" s="104"/>
      <c r="H281" s="242"/>
      <c r="I281" s="104"/>
      <c r="J281" s="42"/>
      <c r="K281" s="42"/>
      <c r="L281" s="42"/>
      <c r="M281" s="104"/>
      <c r="N281" s="104"/>
      <c r="O281" s="104"/>
      <c r="P281" s="104"/>
      <c r="Q281" s="104"/>
      <c r="R281" s="259"/>
      <c r="S281" s="374"/>
      <c r="T281" s="104"/>
    </row>
    <row r="282" spans="1:20" ht="12.75">
      <c r="A282" s="104"/>
      <c r="B282" s="105"/>
      <c r="C282" s="104"/>
      <c r="D282" s="106"/>
      <c r="E282" s="106"/>
      <c r="F282" s="106"/>
      <c r="G282" s="104"/>
      <c r="H282" s="242"/>
      <c r="I282" s="104"/>
      <c r="J282" s="42"/>
      <c r="K282" s="42"/>
      <c r="L282" s="42"/>
      <c r="M282" s="104"/>
      <c r="N282" s="104"/>
      <c r="O282" s="104"/>
      <c r="P282" s="104"/>
      <c r="Q282" s="104"/>
      <c r="R282" s="259"/>
      <c r="S282" s="374"/>
      <c r="T282" s="104"/>
    </row>
    <row r="283" spans="1:20" ht="12.75">
      <c r="A283" s="104"/>
      <c r="B283" s="105"/>
      <c r="C283" s="104"/>
      <c r="D283" s="106"/>
      <c r="E283" s="106"/>
      <c r="F283" s="106"/>
      <c r="G283" s="104"/>
      <c r="H283" s="242"/>
      <c r="I283" s="104"/>
      <c r="J283" s="42"/>
      <c r="K283" s="42"/>
      <c r="L283" s="42"/>
      <c r="M283" s="104"/>
      <c r="N283" s="104"/>
      <c r="O283" s="104"/>
      <c r="P283" s="104"/>
      <c r="Q283" s="104"/>
      <c r="R283" s="259"/>
      <c r="S283" s="374"/>
      <c r="T283" s="104"/>
    </row>
    <row r="284" spans="1:20" ht="12.75">
      <c r="A284" s="104"/>
      <c r="B284" s="105"/>
      <c r="C284" s="104"/>
      <c r="D284" s="106"/>
      <c r="E284" s="106"/>
      <c r="F284" s="106"/>
      <c r="G284" s="104"/>
      <c r="H284" s="242"/>
      <c r="I284" s="104"/>
      <c r="J284" s="42"/>
      <c r="K284" s="42"/>
      <c r="L284" s="42"/>
      <c r="M284" s="104"/>
      <c r="N284" s="104"/>
      <c r="O284" s="104"/>
      <c r="P284" s="104"/>
      <c r="Q284" s="104"/>
      <c r="R284" s="259"/>
      <c r="S284" s="374"/>
      <c r="T284" s="104"/>
    </row>
    <row r="285" spans="1:20" ht="12.75">
      <c r="A285" s="104"/>
      <c r="B285" s="105"/>
      <c r="C285" s="104"/>
      <c r="D285" s="106"/>
      <c r="E285" s="106"/>
      <c r="F285" s="106"/>
      <c r="G285" s="104"/>
      <c r="H285" s="242"/>
      <c r="I285" s="104"/>
      <c r="J285" s="42"/>
      <c r="K285" s="42"/>
      <c r="L285" s="42"/>
      <c r="M285" s="104"/>
      <c r="N285" s="104"/>
      <c r="O285" s="104"/>
      <c r="P285" s="104"/>
      <c r="Q285" s="104"/>
      <c r="R285" s="259"/>
      <c r="S285" s="374"/>
      <c r="T285" s="104"/>
    </row>
    <row r="286" spans="1:20" ht="12.75">
      <c r="A286" s="104"/>
      <c r="B286" s="105"/>
      <c r="C286" s="104"/>
      <c r="D286" s="106"/>
      <c r="E286" s="106"/>
      <c r="F286" s="106"/>
      <c r="G286" s="104"/>
      <c r="H286" s="242"/>
      <c r="I286" s="104"/>
      <c r="J286" s="42"/>
      <c r="K286" s="42"/>
      <c r="L286" s="42"/>
      <c r="M286" s="104"/>
      <c r="N286" s="104"/>
      <c r="O286" s="104"/>
      <c r="P286" s="104"/>
      <c r="Q286" s="104"/>
      <c r="R286" s="259"/>
      <c r="S286" s="374"/>
      <c r="T286" s="104"/>
    </row>
    <row r="287" spans="1:20" ht="12.75">
      <c r="A287" s="104"/>
      <c r="B287" s="105"/>
      <c r="C287" s="104"/>
      <c r="D287" s="106"/>
      <c r="E287" s="106"/>
      <c r="F287" s="106"/>
      <c r="G287" s="104"/>
      <c r="H287" s="242"/>
      <c r="I287" s="104"/>
      <c r="J287" s="42"/>
      <c r="K287" s="42"/>
      <c r="L287" s="42"/>
      <c r="M287" s="104"/>
      <c r="N287" s="104"/>
      <c r="O287" s="104"/>
      <c r="P287" s="104"/>
      <c r="Q287" s="104"/>
      <c r="R287" s="259"/>
      <c r="S287" s="374"/>
      <c r="T287" s="104"/>
    </row>
    <row r="288" spans="1:20" ht="12.75">
      <c r="A288" s="104"/>
      <c r="B288" s="105"/>
      <c r="C288" s="104"/>
      <c r="D288" s="106"/>
      <c r="E288" s="106"/>
      <c r="F288" s="106"/>
      <c r="G288" s="104"/>
      <c r="H288" s="242"/>
      <c r="I288" s="104"/>
      <c r="J288" s="42"/>
      <c r="K288" s="42"/>
      <c r="L288" s="42"/>
      <c r="M288" s="104"/>
      <c r="N288" s="104"/>
      <c r="O288" s="104"/>
      <c r="P288" s="104"/>
      <c r="Q288" s="104"/>
      <c r="R288" s="259"/>
      <c r="S288" s="374"/>
      <c r="T288" s="104"/>
    </row>
    <row r="289" spans="1:20" ht="12.75">
      <c r="A289" s="104"/>
      <c r="B289" s="105"/>
      <c r="C289" s="104"/>
      <c r="D289" s="106"/>
      <c r="E289" s="106"/>
      <c r="F289" s="106"/>
      <c r="G289" s="104"/>
      <c r="H289" s="242"/>
      <c r="I289" s="104"/>
      <c r="J289" s="42"/>
      <c r="K289" s="42"/>
      <c r="L289" s="42"/>
      <c r="M289" s="104"/>
      <c r="N289" s="104"/>
      <c r="O289" s="104"/>
      <c r="P289" s="104"/>
      <c r="Q289" s="104"/>
      <c r="R289" s="259"/>
      <c r="S289" s="374"/>
      <c r="T289" s="104"/>
    </row>
    <row r="290" spans="1:20" ht="12.75">
      <c r="A290" s="104"/>
      <c r="B290" s="105"/>
      <c r="C290" s="104"/>
      <c r="D290" s="106"/>
      <c r="E290" s="106"/>
      <c r="F290" s="106"/>
      <c r="G290" s="104"/>
      <c r="H290" s="242"/>
      <c r="I290" s="104"/>
      <c r="J290" s="42"/>
      <c r="K290" s="42"/>
      <c r="L290" s="42"/>
      <c r="M290" s="104"/>
      <c r="N290" s="104"/>
      <c r="O290" s="104"/>
      <c r="P290" s="104"/>
      <c r="Q290" s="104"/>
      <c r="R290" s="259"/>
      <c r="S290" s="374"/>
      <c r="T290" s="104"/>
    </row>
    <row r="291" spans="1:20" ht="12.75">
      <c r="A291" s="104"/>
      <c r="B291" s="105"/>
      <c r="C291" s="104"/>
      <c r="D291" s="106"/>
      <c r="E291" s="106"/>
      <c r="F291" s="106"/>
      <c r="G291" s="104"/>
      <c r="H291" s="242"/>
      <c r="I291" s="104"/>
      <c r="J291" s="42"/>
      <c r="K291" s="42"/>
      <c r="L291" s="42"/>
      <c r="M291" s="104"/>
      <c r="N291" s="104"/>
      <c r="O291" s="104"/>
      <c r="P291" s="104"/>
      <c r="Q291" s="104"/>
      <c r="R291" s="259"/>
      <c r="S291" s="374"/>
      <c r="T291" s="104"/>
    </row>
    <row r="292" spans="1:20" ht="12.75">
      <c r="A292" s="104"/>
      <c r="B292" s="105"/>
      <c r="C292" s="104"/>
      <c r="D292" s="106"/>
      <c r="E292" s="106"/>
      <c r="F292" s="106"/>
      <c r="G292" s="104"/>
      <c r="H292" s="242"/>
      <c r="I292" s="104"/>
      <c r="J292" s="42"/>
      <c r="K292" s="42"/>
      <c r="L292" s="42"/>
      <c r="M292" s="104"/>
      <c r="N292" s="104"/>
      <c r="O292" s="104"/>
      <c r="P292" s="104"/>
      <c r="Q292" s="104"/>
      <c r="R292" s="259"/>
      <c r="S292" s="374"/>
      <c r="T292" s="104"/>
    </row>
    <row r="293" spans="1:20" ht="12.75">
      <c r="A293" s="104"/>
      <c r="B293" s="105"/>
      <c r="C293" s="104"/>
      <c r="D293" s="106"/>
      <c r="E293" s="106"/>
      <c r="F293" s="106"/>
      <c r="G293" s="104"/>
      <c r="H293" s="242"/>
      <c r="I293" s="104"/>
      <c r="J293" s="42"/>
      <c r="K293" s="42"/>
      <c r="L293" s="42"/>
      <c r="M293" s="104"/>
      <c r="N293" s="104"/>
      <c r="O293" s="104"/>
      <c r="P293" s="104"/>
      <c r="Q293" s="104"/>
      <c r="R293" s="259"/>
      <c r="S293" s="374"/>
      <c r="T293" s="104"/>
    </row>
    <row r="294" spans="1:20" ht="12.75">
      <c r="A294" s="104"/>
      <c r="B294" s="105"/>
      <c r="C294" s="104"/>
      <c r="D294" s="106"/>
      <c r="E294" s="106"/>
      <c r="F294" s="106"/>
      <c r="G294" s="104"/>
      <c r="H294" s="242"/>
      <c r="I294" s="104"/>
      <c r="J294" s="42"/>
      <c r="K294" s="42"/>
      <c r="L294" s="42"/>
      <c r="M294" s="104"/>
      <c r="N294" s="104"/>
      <c r="O294" s="104"/>
      <c r="P294" s="104"/>
      <c r="Q294" s="104"/>
      <c r="R294" s="259"/>
      <c r="S294" s="374"/>
      <c r="T294" s="104"/>
    </row>
    <row r="295" spans="1:20" ht="12.75">
      <c r="A295" s="104"/>
      <c r="B295" s="105"/>
      <c r="C295" s="104"/>
      <c r="D295" s="106"/>
      <c r="E295" s="106"/>
      <c r="F295" s="106"/>
      <c r="G295" s="104"/>
      <c r="H295" s="242"/>
      <c r="I295" s="104"/>
      <c r="J295" s="42"/>
      <c r="K295" s="42"/>
      <c r="L295" s="42"/>
      <c r="M295" s="104"/>
      <c r="N295" s="104"/>
      <c r="O295" s="104"/>
      <c r="P295" s="104"/>
      <c r="Q295" s="104"/>
      <c r="R295" s="259"/>
      <c r="S295" s="374"/>
      <c r="T295" s="104"/>
    </row>
    <row r="296" spans="1:20" ht="12.75">
      <c r="A296" s="104"/>
      <c r="B296" s="105"/>
      <c r="C296" s="104"/>
      <c r="D296" s="106"/>
      <c r="E296" s="106"/>
      <c r="F296" s="106"/>
      <c r="G296" s="104"/>
      <c r="H296" s="242"/>
      <c r="I296" s="104"/>
      <c r="J296" s="42"/>
      <c r="K296" s="42"/>
      <c r="L296" s="42"/>
      <c r="M296" s="104"/>
      <c r="N296" s="104"/>
      <c r="O296" s="104"/>
      <c r="P296" s="104"/>
      <c r="Q296" s="104"/>
      <c r="R296" s="259"/>
      <c r="S296" s="374"/>
      <c r="T296" s="104"/>
    </row>
    <row r="297" spans="1:20" ht="12.75">
      <c r="A297" s="104"/>
      <c r="B297" s="105"/>
      <c r="C297" s="104"/>
      <c r="D297" s="106"/>
      <c r="E297" s="106"/>
      <c r="F297" s="106"/>
      <c r="G297" s="104"/>
      <c r="H297" s="242"/>
      <c r="I297" s="104"/>
      <c r="J297" s="42"/>
      <c r="K297" s="42"/>
      <c r="L297" s="42"/>
      <c r="M297" s="104"/>
      <c r="N297" s="104"/>
      <c r="O297" s="104"/>
      <c r="P297" s="104"/>
      <c r="Q297" s="104"/>
      <c r="R297" s="259"/>
      <c r="S297" s="374"/>
      <c r="T297" s="104"/>
    </row>
    <row r="298" spans="1:20" ht="12.75">
      <c r="A298" s="104"/>
      <c r="B298" s="105"/>
      <c r="C298" s="104"/>
      <c r="D298" s="106"/>
      <c r="E298" s="106"/>
      <c r="F298" s="106"/>
      <c r="G298" s="104"/>
      <c r="H298" s="242"/>
      <c r="I298" s="104"/>
      <c r="J298" s="42"/>
      <c r="K298" s="42"/>
      <c r="L298" s="42"/>
      <c r="M298" s="104"/>
      <c r="N298" s="104"/>
      <c r="O298" s="104"/>
      <c r="P298" s="104"/>
      <c r="Q298" s="104"/>
      <c r="R298" s="259"/>
      <c r="S298" s="374"/>
      <c r="T298" s="104"/>
    </row>
    <row r="299" spans="1:20" ht="12.75">
      <c r="A299" s="104"/>
      <c r="B299" s="105"/>
      <c r="C299" s="104"/>
      <c r="D299" s="106"/>
      <c r="E299" s="106"/>
      <c r="F299" s="106"/>
      <c r="G299" s="104"/>
      <c r="H299" s="242"/>
      <c r="I299" s="104"/>
      <c r="J299" s="42"/>
      <c r="K299" s="42"/>
      <c r="L299" s="42"/>
      <c r="M299" s="104"/>
      <c r="N299" s="104"/>
      <c r="O299" s="104"/>
      <c r="P299" s="104"/>
      <c r="Q299" s="104"/>
      <c r="R299" s="259"/>
      <c r="S299" s="374"/>
      <c r="T299" s="104"/>
    </row>
    <row r="300" spans="1:20" ht="12.75">
      <c r="A300" s="104"/>
      <c r="B300" s="105"/>
      <c r="C300" s="104"/>
      <c r="D300" s="106"/>
      <c r="E300" s="106"/>
      <c r="F300" s="106"/>
      <c r="G300" s="104"/>
      <c r="H300" s="242"/>
      <c r="I300" s="104"/>
      <c r="J300" s="42"/>
      <c r="K300" s="42"/>
      <c r="L300" s="42"/>
      <c r="M300" s="104"/>
      <c r="N300" s="104"/>
      <c r="O300" s="104"/>
      <c r="P300" s="104"/>
      <c r="Q300" s="104"/>
      <c r="R300" s="259"/>
      <c r="S300" s="374"/>
      <c r="T300" s="104"/>
    </row>
    <row r="301" spans="1:20" ht="12.75">
      <c r="A301" s="104"/>
      <c r="B301" s="105"/>
      <c r="C301" s="104"/>
      <c r="D301" s="106"/>
      <c r="E301" s="106"/>
      <c r="F301" s="106"/>
      <c r="G301" s="104"/>
      <c r="H301" s="242"/>
      <c r="I301" s="104"/>
      <c r="J301" s="42"/>
      <c r="K301" s="42"/>
      <c r="L301" s="42"/>
      <c r="M301" s="104"/>
      <c r="N301" s="104"/>
      <c r="O301" s="104"/>
      <c r="P301" s="104"/>
      <c r="Q301" s="104"/>
      <c r="R301" s="259"/>
      <c r="S301" s="374"/>
      <c r="T301" s="104"/>
    </row>
    <row r="302" spans="1:20" ht="12.75">
      <c r="A302" s="104"/>
      <c r="B302" s="105"/>
      <c r="C302" s="104"/>
      <c r="D302" s="106"/>
      <c r="E302" s="106"/>
      <c r="F302" s="106"/>
      <c r="G302" s="104"/>
      <c r="H302" s="242"/>
      <c r="I302" s="104"/>
      <c r="J302" s="42"/>
      <c r="K302" s="42"/>
      <c r="L302" s="42"/>
      <c r="M302" s="104"/>
      <c r="N302" s="104"/>
      <c r="O302" s="104"/>
      <c r="P302" s="104"/>
      <c r="Q302" s="104"/>
      <c r="R302" s="259"/>
      <c r="S302" s="374"/>
      <c r="T302" s="104"/>
    </row>
    <row r="303" spans="1:20" ht="12.75">
      <c r="A303" s="104"/>
      <c r="B303" s="105"/>
      <c r="C303" s="104"/>
      <c r="D303" s="106"/>
      <c r="E303" s="106"/>
      <c r="F303" s="106"/>
      <c r="G303" s="104"/>
      <c r="H303" s="242"/>
      <c r="I303" s="104"/>
      <c r="J303" s="42"/>
      <c r="K303" s="42"/>
      <c r="L303" s="42"/>
      <c r="M303" s="104"/>
      <c r="N303" s="104"/>
      <c r="O303" s="104"/>
      <c r="P303" s="104"/>
      <c r="Q303" s="104"/>
      <c r="R303" s="259"/>
      <c r="S303" s="374"/>
      <c r="T303" s="104"/>
    </row>
    <row r="304" spans="1:20" ht="12.75">
      <c r="A304" s="104"/>
      <c r="B304" s="105"/>
      <c r="C304" s="104"/>
      <c r="D304" s="106"/>
      <c r="E304" s="106"/>
      <c r="F304" s="106"/>
      <c r="G304" s="104"/>
      <c r="H304" s="242"/>
      <c r="I304" s="104"/>
      <c r="J304" s="42"/>
      <c r="K304" s="42"/>
      <c r="L304" s="42"/>
      <c r="M304" s="104"/>
      <c r="N304" s="104"/>
      <c r="O304" s="104"/>
      <c r="P304" s="104"/>
      <c r="Q304" s="104"/>
      <c r="R304" s="259"/>
      <c r="S304" s="374"/>
      <c r="T304" s="104"/>
    </row>
    <row r="305" spans="1:20" ht="12.75">
      <c r="A305" s="104"/>
      <c r="B305" s="105"/>
      <c r="C305" s="104"/>
      <c r="D305" s="106"/>
      <c r="E305" s="106"/>
      <c r="F305" s="106"/>
      <c r="G305" s="104"/>
      <c r="H305" s="242"/>
      <c r="I305" s="104"/>
      <c r="J305" s="42"/>
      <c r="K305" s="42"/>
      <c r="L305" s="42"/>
      <c r="M305" s="104"/>
      <c r="N305" s="104"/>
      <c r="O305" s="104"/>
      <c r="P305" s="104"/>
      <c r="Q305" s="104"/>
      <c r="R305" s="259"/>
      <c r="S305" s="374"/>
      <c r="T305" s="104"/>
    </row>
    <row r="306" spans="1:20" ht="12.75">
      <c r="A306" s="104"/>
      <c r="B306" s="105"/>
      <c r="C306" s="104"/>
      <c r="D306" s="106"/>
      <c r="E306" s="106"/>
      <c r="F306" s="106"/>
      <c r="G306" s="104"/>
      <c r="H306" s="242"/>
      <c r="I306" s="104"/>
      <c r="J306" s="42"/>
      <c r="K306" s="42"/>
      <c r="L306" s="42"/>
      <c r="M306" s="104"/>
      <c r="N306" s="104"/>
      <c r="O306" s="104"/>
      <c r="P306" s="104"/>
      <c r="Q306" s="104"/>
      <c r="R306" s="259"/>
      <c r="S306" s="374"/>
      <c r="T306" s="104"/>
    </row>
    <row r="307" spans="1:20" ht="12.75">
      <c r="A307" s="104"/>
      <c r="B307" s="105"/>
      <c r="C307" s="104"/>
      <c r="D307" s="106"/>
      <c r="E307" s="106"/>
      <c r="F307" s="106"/>
      <c r="G307" s="104"/>
      <c r="H307" s="242"/>
      <c r="I307" s="104"/>
      <c r="J307" s="42"/>
      <c r="K307" s="42"/>
      <c r="L307" s="42"/>
      <c r="M307" s="104"/>
      <c r="N307" s="104"/>
      <c r="O307" s="104"/>
      <c r="P307" s="104"/>
      <c r="Q307" s="104"/>
      <c r="R307" s="259"/>
      <c r="S307" s="374"/>
      <c r="T307" s="104"/>
    </row>
    <row r="308" spans="1:20" ht="12.75">
      <c r="A308" s="104"/>
      <c r="B308" s="105"/>
      <c r="C308" s="104"/>
      <c r="D308" s="106"/>
      <c r="E308" s="106"/>
      <c r="F308" s="106"/>
      <c r="G308" s="104"/>
      <c r="H308" s="242"/>
      <c r="I308" s="104"/>
      <c r="J308" s="42"/>
      <c r="K308" s="42"/>
      <c r="L308" s="42"/>
      <c r="M308" s="104"/>
      <c r="N308" s="104"/>
      <c r="O308" s="104"/>
      <c r="P308" s="104"/>
      <c r="Q308" s="104"/>
      <c r="R308" s="259"/>
      <c r="S308" s="374"/>
      <c r="T308" s="104"/>
    </row>
    <row r="309" spans="1:20" ht="12.75">
      <c r="A309" s="104"/>
      <c r="B309" s="105"/>
      <c r="C309" s="104"/>
      <c r="D309" s="106"/>
      <c r="E309" s="106"/>
      <c r="F309" s="106"/>
      <c r="G309" s="104"/>
      <c r="H309" s="242"/>
      <c r="I309" s="104"/>
      <c r="J309" s="42"/>
      <c r="K309" s="42"/>
      <c r="L309" s="42"/>
      <c r="M309" s="104"/>
      <c r="N309" s="104"/>
      <c r="O309" s="104"/>
      <c r="P309" s="104"/>
      <c r="Q309" s="104"/>
      <c r="R309" s="259"/>
      <c r="S309" s="374"/>
      <c r="T309" s="104"/>
    </row>
    <row r="310" spans="1:20" ht="12.75">
      <c r="A310" s="104"/>
      <c r="B310" s="105"/>
      <c r="C310" s="104"/>
      <c r="D310" s="106"/>
      <c r="E310" s="106"/>
      <c r="F310" s="106"/>
      <c r="G310" s="104"/>
      <c r="H310" s="242"/>
      <c r="I310" s="104"/>
      <c r="J310" s="42"/>
      <c r="K310" s="42"/>
      <c r="L310" s="42"/>
      <c r="M310" s="104"/>
      <c r="N310" s="104"/>
      <c r="O310" s="104"/>
      <c r="P310" s="104"/>
      <c r="Q310" s="104"/>
      <c r="R310" s="259"/>
      <c r="S310" s="374"/>
      <c r="T310" s="104"/>
    </row>
    <row r="311" spans="1:20" ht="12.75">
      <c r="A311" s="104"/>
      <c r="B311" s="105"/>
      <c r="C311" s="104"/>
      <c r="D311" s="106"/>
      <c r="E311" s="106"/>
      <c r="F311" s="106"/>
      <c r="G311" s="104"/>
      <c r="H311" s="242"/>
      <c r="I311" s="104"/>
      <c r="J311" s="42"/>
      <c r="K311" s="42"/>
      <c r="L311" s="42"/>
      <c r="M311" s="104"/>
      <c r="N311" s="104"/>
      <c r="O311" s="104"/>
      <c r="P311" s="104"/>
      <c r="Q311" s="104"/>
      <c r="R311" s="259"/>
      <c r="S311" s="374"/>
      <c r="T311" s="104"/>
    </row>
    <row r="312" spans="1:20" ht="12.75">
      <c r="A312" s="104"/>
      <c r="B312" s="105"/>
      <c r="C312" s="104"/>
      <c r="D312" s="106"/>
      <c r="E312" s="106"/>
      <c r="F312" s="106"/>
      <c r="G312" s="104"/>
      <c r="H312" s="242"/>
      <c r="I312" s="104"/>
      <c r="J312" s="42"/>
      <c r="K312" s="42"/>
      <c r="L312" s="42"/>
      <c r="M312" s="104"/>
      <c r="N312" s="104"/>
      <c r="O312" s="104"/>
      <c r="P312" s="104"/>
      <c r="Q312" s="104"/>
      <c r="R312" s="259"/>
      <c r="S312" s="374"/>
      <c r="T312" s="104"/>
    </row>
    <row r="313" spans="1:20" ht="12.75">
      <c r="A313" s="104"/>
      <c r="B313" s="105"/>
      <c r="C313" s="104"/>
      <c r="D313" s="106"/>
      <c r="E313" s="106"/>
      <c r="F313" s="106"/>
      <c r="G313" s="104"/>
      <c r="H313" s="242"/>
      <c r="I313" s="104"/>
      <c r="J313" s="42"/>
      <c r="K313" s="42"/>
      <c r="L313" s="42"/>
      <c r="M313" s="104"/>
      <c r="N313" s="104"/>
      <c r="O313" s="104"/>
      <c r="P313" s="104"/>
      <c r="Q313" s="104"/>
      <c r="R313" s="259"/>
      <c r="S313" s="374"/>
      <c r="T313" s="104"/>
    </row>
    <row r="314" spans="1:20" ht="12.75">
      <c r="A314" s="104"/>
      <c r="B314" s="105"/>
      <c r="C314" s="104"/>
      <c r="D314" s="106"/>
      <c r="E314" s="106"/>
      <c r="F314" s="106"/>
      <c r="G314" s="104"/>
      <c r="H314" s="242"/>
      <c r="I314" s="104"/>
      <c r="J314" s="42"/>
      <c r="K314" s="42"/>
      <c r="L314" s="42"/>
      <c r="M314" s="104"/>
      <c r="N314" s="104"/>
      <c r="O314" s="104"/>
      <c r="P314" s="104"/>
      <c r="Q314" s="104"/>
      <c r="R314" s="259"/>
      <c r="S314" s="374"/>
      <c r="T314" s="104"/>
    </row>
    <row r="315" spans="1:20" ht="12.75">
      <c r="A315" s="104"/>
      <c r="B315" s="105"/>
      <c r="C315" s="104"/>
      <c r="D315" s="106"/>
      <c r="E315" s="106"/>
      <c r="F315" s="106"/>
      <c r="G315" s="104"/>
      <c r="H315" s="242"/>
      <c r="I315" s="104"/>
      <c r="J315" s="42"/>
      <c r="K315" s="42"/>
      <c r="L315" s="42"/>
      <c r="M315" s="104"/>
      <c r="N315" s="104"/>
      <c r="O315" s="104"/>
      <c r="P315" s="104"/>
      <c r="Q315" s="104"/>
      <c r="R315" s="259"/>
      <c r="S315" s="374"/>
      <c r="T315" s="104"/>
    </row>
    <row r="316" spans="1:20" ht="12.75">
      <c r="A316" s="104"/>
      <c r="B316" s="105"/>
      <c r="C316" s="104"/>
      <c r="D316" s="106"/>
      <c r="E316" s="106"/>
      <c r="F316" s="106"/>
      <c r="G316" s="104"/>
      <c r="H316" s="242"/>
      <c r="I316" s="104"/>
      <c r="J316" s="42"/>
      <c r="K316" s="42"/>
      <c r="L316" s="42"/>
      <c r="M316" s="104"/>
      <c r="N316" s="104"/>
      <c r="O316" s="104"/>
      <c r="P316" s="104"/>
      <c r="Q316" s="104"/>
      <c r="R316" s="259"/>
      <c r="S316" s="374"/>
      <c r="T316" s="104"/>
    </row>
    <row r="317" spans="1:20" ht="12.75">
      <c r="A317" s="104"/>
      <c r="B317" s="105"/>
      <c r="C317" s="104"/>
      <c r="D317" s="106"/>
      <c r="E317" s="106"/>
      <c r="F317" s="106"/>
      <c r="G317" s="104"/>
      <c r="H317" s="242"/>
      <c r="I317" s="104"/>
      <c r="J317" s="42"/>
      <c r="K317" s="42"/>
      <c r="L317" s="42"/>
      <c r="M317" s="104"/>
      <c r="N317" s="104"/>
      <c r="O317" s="104"/>
      <c r="P317" s="104"/>
      <c r="Q317" s="104"/>
      <c r="R317" s="259"/>
      <c r="S317" s="374"/>
      <c r="T317" s="104"/>
    </row>
    <row r="318" spans="1:20" ht="12.75">
      <c r="A318" s="104"/>
      <c r="B318" s="105"/>
      <c r="C318" s="104"/>
      <c r="D318" s="106"/>
      <c r="E318" s="106"/>
      <c r="F318" s="106"/>
      <c r="G318" s="104"/>
      <c r="H318" s="242"/>
      <c r="I318" s="104"/>
      <c r="J318" s="42"/>
      <c r="K318" s="42"/>
      <c r="L318" s="42"/>
      <c r="M318" s="104"/>
      <c r="N318" s="104"/>
      <c r="O318" s="104"/>
      <c r="P318" s="104"/>
      <c r="Q318" s="104"/>
      <c r="R318" s="259"/>
      <c r="S318" s="374"/>
      <c r="T318" s="104"/>
    </row>
    <row r="319" spans="1:20" ht="12.75">
      <c r="A319" s="104"/>
      <c r="B319" s="105"/>
      <c r="C319" s="104"/>
      <c r="D319" s="106"/>
      <c r="E319" s="106"/>
      <c r="F319" s="106"/>
      <c r="G319" s="104"/>
      <c r="H319" s="242"/>
      <c r="I319" s="104"/>
      <c r="J319" s="42"/>
      <c r="K319" s="42"/>
      <c r="L319" s="42"/>
      <c r="M319" s="104"/>
      <c r="N319" s="104"/>
      <c r="O319" s="104"/>
      <c r="P319" s="104"/>
      <c r="Q319" s="104"/>
      <c r="R319" s="259"/>
      <c r="S319" s="374"/>
      <c r="T319" s="104"/>
    </row>
    <row r="320" spans="1:20" ht="12.75">
      <c r="A320" s="104"/>
      <c r="B320" s="105"/>
      <c r="C320" s="104"/>
      <c r="D320" s="106"/>
      <c r="E320" s="106"/>
      <c r="F320" s="106"/>
      <c r="G320" s="104"/>
      <c r="H320" s="242"/>
      <c r="I320" s="104"/>
      <c r="J320" s="42"/>
      <c r="K320" s="42"/>
      <c r="L320" s="42"/>
      <c r="M320" s="104"/>
      <c r="N320" s="104"/>
      <c r="O320" s="104"/>
      <c r="P320" s="104"/>
      <c r="Q320" s="104"/>
      <c r="R320" s="259"/>
      <c r="S320" s="374"/>
      <c r="T320" s="104"/>
    </row>
    <row r="321" spans="1:20" ht="12.75">
      <c r="A321" s="104"/>
      <c r="B321" s="105"/>
      <c r="C321" s="104"/>
      <c r="D321" s="106"/>
      <c r="E321" s="106"/>
      <c r="F321" s="106"/>
      <c r="G321" s="104"/>
      <c r="H321" s="242"/>
      <c r="I321" s="104"/>
      <c r="J321" s="42"/>
      <c r="K321" s="42"/>
      <c r="L321" s="42"/>
      <c r="M321" s="104"/>
      <c r="N321" s="104"/>
      <c r="O321" s="104"/>
      <c r="P321" s="104"/>
      <c r="Q321" s="104"/>
      <c r="R321" s="259"/>
      <c r="S321" s="374"/>
      <c r="T321" s="104"/>
    </row>
    <row r="322" spans="1:20" ht="12.75">
      <c r="A322" s="104"/>
      <c r="B322" s="105"/>
      <c r="C322" s="104"/>
      <c r="D322" s="106"/>
      <c r="E322" s="106"/>
      <c r="F322" s="106"/>
      <c r="G322" s="104"/>
      <c r="H322" s="242"/>
      <c r="I322" s="104"/>
      <c r="J322" s="42"/>
      <c r="K322" s="42"/>
      <c r="L322" s="42"/>
      <c r="M322" s="104"/>
      <c r="N322" s="104"/>
      <c r="O322" s="104"/>
      <c r="P322" s="104"/>
      <c r="Q322" s="104"/>
      <c r="R322" s="259"/>
      <c r="S322" s="374"/>
      <c r="T322" s="104"/>
    </row>
    <row r="323" spans="1:20" ht="12.75">
      <c r="A323" s="104"/>
      <c r="B323" s="105"/>
      <c r="C323" s="104"/>
      <c r="D323" s="106"/>
      <c r="E323" s="106"/>
      <c r="F323" s="106"/>
      <c r="G323" s="104"/>
      <c r="H323" s="242"/>
      <c r="I323" s="104"/>
      <c r="J323" s="42"/>
      <c r="K323" s="42"/>
      <c r="L323" s="42"/>
      <c r="M323" s="104"/>
      <c r="N323" s="104"/>
      <c r="O323" s="104"/>
      <c r="P323" s="104"/>
      <c r="Q323" s="104"/>
      <c r="R323" s="259"/>
      <c r="S323" s="374"/>
      <c r="T323" s="104"/>
    </row>
    <row r="324" spans="1:20" ht="12.75">
      <c r="A324" s="104"/>
      <c r="B324" s="105"/>
      <c r="C324" s="104"/>
      <c r="D324" s="106"/>
      <c r="E324" s="106"/>
      <c r="F324" s="106"/>
      <c r="G324" s="104"/>
      <c r="H324" s="242"/>
      <c r="I324" s="104"/>
      <c r="J324" s="42"/>
      <c r="K324" s="42"/>
      <c r="L324" s="42"/>
      <c r="M324" s="104"/>
      <c r="N324" s="104"/>
      <c r="O324" s="104"/>
      <c r="P324" s="104"/>
      <c r="Q324" s="104"/>
      <c r="R324" s="259"/>
      <c r="S324" s="374"/>
      <c r="T324" s="104"/>
    </row>
    <row r="325" spans="1:20" ht="12.75">
      <c r="A325" s="104"/>
      <c r="B325" s="105"/>
      <c r="C325" s="104"/>
      <c r="D325" s="106"/>
      <c r="E325" s="106"/>
      <c r="F325" s="106"/>
      <c r="G325" s="104"/>
      <c r="H325" s="242"/>
      <c r="I325" s="104"/>
      <c r="J325" s="42"/>
      <c r="K325" s="42"/>
      <c r="L325" s="42"/>
      <c r="M325" s="104"/>
      <c r="N325" s="104"/>
      <c r="O325" s="104"/>
      <c r="P325" s="104"/>
      <c r="Q325" s="104"/>
      <c r="R325" s="259"/>
      <c r="S325" s="374"/>
      <c r="T325" s="104"/>
    </row>
    <row r="326" spans="1:20" ht="12.75">
      <c r="A326" s="104"/>
      <c r="B326" s="105"/>
      <c r="C326" s="104"/>
      <c r="D326" s="106"/>
      <c r="E326" s="106"/>
      <c r="F326" s="106"/>
      <c r="G326" s="104"/>
      <c r="H326" s="242"/>
      <c r="I326" s="104"/>
      <c r="J326" s="42"/>
      <c r="K326" s="42"/>
      <c r="L326" s="42"/>
      <c r="M326" s="104"/>
      <c r="N326" s="104"/>
      <c r="O326" s="104"/>
      <c r="P326" s="104"/>
      <c r="Q326" s="104"/>
      <c r="R326" s="259"/>
      <c r="S326" s="374"/>
      <c r="T326" s="104"/>
    </row>
    <row r="327" spans="1:20" ht="12.75">
      <c r="A327" s="104"/>
      <c r="B327" s="105"/>
      <c r="C327" s="104"/>
      <c r="D327" s="106"/>
      <c r="E327" s="106"/>
      <c r="F327" s="106"/>
      <c r="G327" s="104"/>
      <c r="H327" s="242"/>
      <c r="I327" s="104"/>
      <c r="J327" s="42"/>
      <c r="K327" s="42"/>
      <c r="L327" s="42"/>
      <c r="M327" s="104"/>
      <c r="N327" s="104"/>
      <c r="O327" s="104"/>
      <c r="P327" s="104"/>
      <c r="Q327" s="104"/>
      <c r="R327" s="259"/>
      <c r="S327" s="374"/>
      <c r="T327" s="104"/>
    </row>
    <row r="328" spans="1:20" ht="12.75">
      <c r="A328" s="104"/>
      <c r="B328" s="105"/>
      <c r="C328" s="104"/>
      <c r="D328" s="106"/>
      <c r="E328" s="106"/>
      <c r="F328" s="106"/>
      <c r="G328" s="104"/>
      <c r="H328" s="242"/>
      <c r="I328" s="104"/>
      <c r="J328" s="42"/>
      <c r="K328" s="42"/>
      <c r="L328" s="42"/>
      <c r="M328" s="104"/>
      <c r="N328" s="104"/>
      <c r="O328" s="104"/>
      <c r="P328" s="104"/>
      <c r="Q328" s="104"/>
      <c r="R328" s="259"/>
      <c r="S328" s="374"/>
      <c r="T328" s="104"/>
    </row>
    <row r="329" spans="1:20" ht="12.75">
      <c r="A329" s="104"/>
      <c r="B329" s="105"/>
      <c r="C329" s="104"/>
      <c r="D329" s="106"/>
      <c r="E329" s="106"/>
      <c r="F329" s="106"/>
      <c r="G329" s="104"/>
      <c r="H329" s="242"/>
      <c r="I329" s="104"/>
      <c r="J329" s="42"/>
      <c r="K329" s="42"/>
      <c r="L329" s="42"/>
      <c r="M329" s="104"/>
      <c r="N329" s="104"/>
      <c r="O329" s="104"/>
      <c r="P329" s="104"/>
      <c r="Q329" s="104"/>
      <c r="R329" s="259"/>
      <c r="S329" s="374"/>
      <c r="T329" s="104"/>
    </row>
    <row r="330" spans="1:20" ht="12.75">
      <c r="A330" s="104"/>
      <c r="B330" s="105"/>
      <c r="C330" s="104"/>
      <c r="D330" s="106"/>
      <c r="E330" s="106"/>
      <c r="F330" s="106"/>
      <c r="G330" s="104"/>
      <c r="H330" s="242"/>
      <c r="I330" s="104"/>
      <c r="J330" s="42"/>
      <c r="K330" s="42"/>
      <c r="L330" s="42"/>
      <c r="M330" s="104"/>
      <c r="N330" s="104"/>
      <c r="O330" s="104"/>
      <c r="P330" s="104"/>
      <c r="Q330" s="104"/>
      <c r="R330" s="259"/>
      <c r="S330" s="374"/>
      <c r="T330" s="104"/>
    </row>
    <row r="331" spans="1:20" ht="12.75">
      <c r="A331" s="104"/>
      <c r="B331" s="105"/>
      <c r="C331" s="104"/>
      <c r="D331" s="106"/>
      <c r="E331" s="106"/>
      <c r="F331" s="106"/>
      <c r="G331" s="104"/>
      <c r="H331" s="242"/>
      <c r="I331" s="104"/>
      <c r="J331" s="42"/>
      <c r="K331" s="42"/>
      <c r="L331" s="42"/>
      <c r="M331" s="104"/>
      <c r="N331" s="104"/>
      <c r="O331" s="104"/>
      <c r="P331" s="104"/>
      <c r="Q331" s="104"/>
      <c r="R331" s="259"/>
      <c r="S331" s="374"/>
      <c r="T331" s="104"/>
    </row>
    <row r="332" spans="1:20" ht="12.75">
      <c r="A332" s="104"/>
      <c r="B332" s="105"/>
      <c r="C332" s="104"/>
      <c r="D332" s="106"/>
      <c r="E332" s="106"/>
      <c r="F332" s="106"/>
      <c r="G332" s="104"/>
      <c r="H332" s="242"/>
      <c r="I332" s="104"/>
      <c r="J332" s="42"/>
      <c r="K332" s="42"/>
      <c r="L332" s="42"/>
      <c r="M332" s="104"/>
      <c r="N332" s="104"/>
      <c r="O332" s="104"/>
      <c r="P332" s="104"/>
      <c r="Q332" s="104"/>
      <c r="R332" s="259"/>
      <c r="S332" s="374"/>
      <c r="T332" s="104"/>
    </row>
    <row r="333" spans="1:20" ht="12.75">
      <c r="A333" s="104"/>
      <c r="B333" s="105"/>
      <c r="C333" s="104"/>
      <c r="D333" s="106"/>
      <c r="E333" s="106"/>
      <c r="F333" s="106"/>
      <c r="G333" s="104"/>
      <c r="H333" s="242"/>
      <c r="I333" s="104"/>
      <c r="J333" s="42"/>
      <c r="K333" s="42"/>
      <c r="L333" s="42"/>
      <c r="M333" s="104"/>
      <c r="N333" s="104"/>
      <c r="O333" s="104"/>
      <c r="P333" s="104"/>
      <c r="Q333" s="104"/>
      <c r="R333" s="259"/>
      <c r="S333" s="374"/>
      <c r="T333" s="104"/>
    </row>
    <row r="334" spans="1:20" ht="12.75">
      <c r="A334" s="104"/>
      <c r="B334" s="105"/>
      <c r="C334" s="104"/>
      <c r="D334" s="106"/>
      <c r="E334" s="106"/>
      <c r="F334" s="106"/>
      <c r="G334" s="104"/>
      <c r="H334" s="242"/>
      <c r="I334" s="104"/>
      <c r="J334" s="42"/>
      <c r="K334" s="42"/>
      <c r="L334" s="42"/>
      <c r="M334" s="104"/>
      <c r="N334" s="104"/>
      <c r="O334" s="104"/>
      <c r="P334" s="104"/>
      <c r="Q334" s="104"/>
      <c r="R334" s="259"/>
      <c r="S334" s="374"/>
      <c r="T334" s="104"/>
    </row>
    <row r="335" spans="1:20" ht="12.75">
      <c r="A335" s="104"/>
      <c r="B335" s="105"/>
      <c r="C335" s="104"/>
      <c r="D335" s="106"/>
      <c r="E335" s="106"/>
      <c r="F335" s="106"/>
      <c r="G335" s="104"/>
      <c r="H335" s="242"/>
      <c r="I335" s="104"/>
      <c r="J335" s="42"/>
      <c r="K335" s="42"/>
      <c r="L335" s="42"/>
      <c r="M335" s="104"/>
      <c r="N335" s="104"/>
      <c r="O335" s="104"/>
      <c r="P335" s="104"/>
      <c r="Q335" s="104"/>
      <c r="R335" s="259"/>
      <c r="S335" s="374"/>
      <c r="T335" s="104"/>
    </row>
    <row r="336" spans="1:20" ht="12.75">
      <c r="A336" s="104"/>
      <c r="B336" s="105"/>
      <c r="C336" s="104"/>
      <c r="D336" s="106"/>
      <c r="E336" s="106"/>
      <c r="F336" s="106"/>
      <c r="G336" s="104"/>
      <c r="H336" s="242"/>
      <c r="I336" s="104"/>
      <c r="J336" s="42"/>
      <c r="K336" s="42"/>
      <c r="L336" s="42"/>
      <c r="M336" s="104"/>
      <c r="N336" s="104"/>
      <c r="O336" s="104"/>
      <c r="P336" s="104"/>
      <c r="Q336" s="104"/>
      <c r="R336" s="259"/>
      <c r="S336" s="374"/>
      <c r="T336" s="104"/>
    </row>
    <row r="337" spans="1:20" ht="12.75">
      <c r="A337" s="104"/>
      <c r="B337" s="105"/>
      <c r="C337" s="104"/>
      <c r="D337" s="106"/>
      <c r="E337" s="106"/>
      <c r="F337" s="106"/>
      <c r="G337" s="104"/>
      <c r="H337" s="242"/>
      <c r="I337" s="104"/>
      <c r="J337" s="42"/>
      <c r="K337" s="42"/>
      <c r="L337" s="42"/>
      <c r="M337" s="104"/>
      <c r="N337" s="104"/>
      <c r="O337" s="104"/>
      <c r="P337" s="104"/>
      <c r="Q337" s="104"/>
      <c r="R337" s="259"/>
      <c r="S337" s="374"/>
      <c r="T337" s="104"/>
    </row>
    <row r="338" spans="1:20" ht="12.75">
      <c r="A338" s="104"/>
      <c r="B338" s="105"/>
      <c r="C338" s="104"/>
      <c r="D338" s="106"/>
      <c r="E338" s="106"/>
      <c r="F338" s="106"/>
      <c r="G338" s="104"/>
      <c r="H338" s="242"/>
      <c r="I338" s="104"/>
      <c r="J338" s="42"/>
      <c r="K338" s="42"/>
      <c r="L338" s="42"/>
      <c r="M338" s="104"/>
      <c r="N338" s="104"/>
      <c r="O338" s="104"/>
      <c r="P338" s="104"/>
      <c r="Q338" s="104"/>
      <c r="R338" s="259"/>
      <c r="S338" s="374"/>
      <c r="T338" s="104"/>
    </row>
    <row r="339" spans="1:20" ht="12.75">
      <c r="A339" s="104"/>
      <c r="B339" s="105"/>
      <c r="C339" s="104"/>
      <c r="D339" s="106"/>
      <c r="E339" s="106"/>
      <c r="F339" s="106"/>
      <c r="G339" s="104"/>
      <c r="H339" s="242"/>
      <c r="I339" s="104"/>
      <c r="J339" s="42"/>
      <c r="K339" s="42"/>
      <c r="L339" s="42"/>
      <c r="M339" s="104"/>
      <c r="N339" s="104"/>
      <c r="O339" s="104"/>
      <c r="P339" s="104"/>
      <c r="Q339" s="104"/>
      <c r="R339" s="259"/>
      <c r="S339" s="374"/>
      <c r="T339" s="104"/>
    </row>
  </sheetData>
  <sheetProtection selectLockedCells="1" selectUnlockedCells="1"/>
  <mergeCells count="1">
    <mergeCell ref="W1:X1"/>
  </mergeCells>
  <dataValidations count="1">
    <dataValidation type="list" showInputMessage="1" showErrorMessage="1" promptTitle="Selecione o tipo de reação" sqref="H11:H210">
      <formula1>$W$2:$W$7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T339"/>
  <sheetViews>
    <sheetView zoomScale="75" zoomScaleNormal="75" zoomScalePageLayoutView="0" workbookViewId="0" topLeftCell="A1">
      <selection activeCell="N30" sqref="N30"/>
    </sheetView>
  </sheetViews>
  <sheetFormatPr defaultColWidth="9.140625" defaultRowHeight="12"/>
  <cols>
    <col min="1" max="1" width="5.00390625" style="38" customWidth="1"/>
    <col min="2" max="2" width="11.28125" style="39" customWidth="1"/>
    <col min="3" max="3" width="12.421875" style="38" customWidth="1"/>
    <col min="4" max="4" width="31.421875" style="40" customWidth="1"/>
    <col min="5" max="5" width="20.57421875" style="40" customWidth="1"/>
    <col min="6" max="6" width="16.00390625" style="40" customWidth="1"/>
    <col min="7" max="7" width="31.8515625" style="38" customWidth="1"/>
    <col min="8" max="8" width="13.57421875" style="177" customWidth="1"/>
    <col min="9" max="9" width="14.421875" style="38" customWidth="1"/>
    <col min="10" max="10" width="10.421875" style="107" customWidth="1"/>
    <col min="11" max="11" width="19.00390625" style="107" customWidth="1"/>
    <col min="12" max="12" width="16.8515625" style="107" customWidth="1"/>
    <col min="13" max="13" width="30.140625" style="38" customWidth="1"/>
    <col min="14" max="15" width="12.8515625" style="38" customWidth="1"/>
    <col min="16" max="16" width="14.421875" style="38" customWidth="1"/>
    <col min="17" max="17" width="14.8515625" style="38" customWidth="1"/>
    <col min="18" max="18" width="14.8515625" style="243" customWidth="1"/>
    <col min="19" max="19" width="16.8515625" style="354" customWidth="1"/>
    <col min="20" max="20" width="37.421875" style="38" customWidth="1"/>
    <col min="21" max="22" width="9.140625" style="42" customWidth="1"/>
    <col min="23" max="23" width="15.00390625" style="42" customWidth="1"/>
    <col min="24" max="24" width="11.57421875" style="42" customWidth="1"/>
    <col min="25" max="72" width="9.140625" style="42" customWidth="1"/>
    <col min="73" max="16384" width="9.140625" style="43" customWidth="1"/>
  </cols>
  <sheetData>
    <row r="1" spans="1:24" ht="18">
      <c r="A1" s="112" t="s">
        <v>187</v>
      </c>
      <c r="B1" s="375"/>
      <c r="C1" s="116"/>
      <c r="D1" s="376"/>
      <c r="E1" s="184"/>
      <c r="F1" s="179"/>
      <c r="G1" s="118"/>
      <c r="H1" s="118"/>
      <c r="I1" s="50"/>
      <c r="J1" s="80"/>
      <c r="K1" s="182"/>
      <c r="L1" s="80"/>
      <c r="M1" s="118" t="s">
        <v>24</v>
      </c>
      <c r="N1" s="117" t="s">
        <v>24</v>
      </c>
      <c r="O1" s="117" t="s">
        <v>24</v>
      </c>
      <c r="P1" s="118"/>
      <c r="Q1" s="118"/>
      <c r="R1" s="355"/>
      <c r="S1" s="356"/>
      <c r="T1" s="117"/>
      <c r="W1" s="390" t="s">
        <v>121</v>
      </c>
      <c r="X1" s="390"/>
    </row>
    <row r="2" spans="1:24" ht="12.75">
      <c r="A2" s="120"/>
      <c r="B2" s="57"/>
      <c r="C2" s="121" t="s">
        <v>4</v>
      </c>
      <c r="D2" s="50" t="str">
        <f>Abertura!B6</f>
        <v>Gerenciador de Contas de Usuários e Serviços de Rede.</v>
      </c>
      <c r="E2" s="50"/>
      <c r="F2" s="179"/>
      <c r="G2" s="57"/>
      <c r="H2" s="181"/>
      <c r="I2" s="57"/>
      <c r="J2" s="182"/>
      <c r="K2" s="182"/>
      <c r="L2" s="182"/>
      <c r="M2" s="57"/>
      <c r="N2" s="57"/>
      <c r="O2" s="57"/>
      <c r="P2" s="57"/>
      <c r="Q2" s="57"/>
      <c r="R2" s="181"/>
      <c r="S2" s="357"/>
      <c r="T2" s="57"/>
      <c r="W2" s="183"/>
      <c r="X2" s="183"/>
    </row>
    <row r="3" spans="1:24" ht="12.75">
      <c r="A3" s="120"/>
      <c r="B3" s="57"/>
      <c r="C3" s="121" t="s">
        <v>6</v>
      </c>
      <c r="D3" s="50" t="str">
        <f>Abertura!B7</f>
        <v>Prefeitura Municipal de Curitiba - PMC</v>
      </c>
      <c r="E3" s="50"/>
      <c r="F3" s="184"/>
      <c r="G3" s="50"/>
      <c r="H3" s="57">
        <f>Abertura!B9</f>
        <v>40052</v>
      </c>
      <c r="I3" s="50"/>
      <c r="J3" s="80"/>
      <c r="K3" s="80"/>
      <c r="L3" s="80"/>
      <c r="M3" s="50"/>
      <c r="N3" s="50"/>
      <c r="O3" s="50"/>
      <c r="P3" s="50"/>
      <c r="Q3" s="50"/>
      <c r="R3" s="181"/>
      <c r="S3" s="357"/>
      <c r="T3" s="50"/>
      <c r="W3" s="183"/>
      <c r="X3" s="183" t="s">
        <v>90</v>
      </c>
    </row>
    <row r="4" spans="1:24" ht="12.75">
      <c r="A4" s="124"/>
      <c r="B4" s="125"/>
      <c r="C4" s="82" t="s">
        <v>28</v>
      </c>
      <c r="D4" s="126" t="str">
        <f>Abertura!B8</f>
        <v>Estevão Thomacheski Rodrigues</v>
      </c>
      <c r="E4" s="126"/>
      <c r="F4" s="85"/>
      <c r="G4" s="86"/>
      <c r="H4" s="126" t="s">
        <v>188</v>
      </c>
      <c r="I4" s="86"/>
      <c r="J4" s="86"/>
      <c r="K4" s="86"/>
      <c r="L4" s="86"/>
      <c r="M4" s="86"/>
      <c r="N4" s="86"/>
      <c r="O4" s="86"/>
      <c r="P4" s="126"/>
      <c r="Q4" s="126"/>
      <c r="R4" s="247"/>
      <c r="S4" s="358"/>
      <c r="T4" s="86"/>
      <c r="W4" s="183"/>
      <c r="X4" s="183" t="s">
        <v>123</v>
      </c>
    </row>
    <row r="5" spans="1:72" s="107" customFormat="1" ht="12.75">
      <c r="A5" s="186"/>
      <c r="B5" s="187"/>
      <c r="C5" s="186"/>
      <c r="D5" s="188"/>
      <c r="E5" s="188"/>
      <c r="F5" s="188"/>
      <c r="G5" s="189"/>
      <c r="H5" s="189"/>
      <c r="I5" s="189"/>
      <c r="J5" s="42"/>
      <c r="K5" s="42"/>
      <c r="L5" s="42"/>
      <c r="M5" s="189"/>
      <c r="N5" s="189"/>
      <c r="O5" s="189"/>
      <c r="P5" s="186"/>
      <c r="Q5" s="186"/>
      <c r="R5" s="248"/>
      <c r="S5" s="359"/>
      <c r="T5" s="189"/>
      <c r="U5" s="42"/>
      <c r="V5" s="42"/>
      <c r="W5" s="183"/>
      <c r="X5" s="183" t="s">
        <v>124</v>
      </c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</row>
    <row r="6" spans="1:72" s="201" customFormat="1" ht="15.75">
      <c r="A6" s="190" t="s">
        <v>125</v>
      </c>
      <c r="B6" s="191"/>
      <c r="C6" s="192"/>
      <c r="D6" s="194"/>
      <c r="E6" s="194"/>
      <c r="F6" s="195">
        <f>SUM(F11:F210)</f>
        <v>6860</v>
      </c>
      <c r="G6" s="250"/>
      <c r="H6" s="251"/>
      <c r="I6" s="195">
        <f>SUM(I11:I210)</f>
        <v>0</v>
      </c>
      <c r="J6" s="252" t="s">
        <v>24</v>
      </c>
      <c r="K6" s="195">
        <f>SUM(K11:K210)</f>
        <v>8200</v>
      </c>
      <c r="L6" s="195">
        <f>SUM(L11:L210)</f>
        <v>6860</v>
      </c>
      <c r="M6" s="250"/>
      <c r="N6" s="195">
        <f>SUM(N11:N210)</f>
        <v>0</v>
      </c>
      <c r="O6" s="195">
        <f>SUM(O11:O210)</f>
        <v>0</v>
      </c>
      <c r="P6" s="360"/>
      <c r="Q6" s="360"/>
      <c r="R6" s="361"/>
      <c r="S6" s="195">
        <f>SUM(S11:S210)</f>
        <v>0</v>
      </c>
      <c r="T6" s="195"/>
      <c r="U6" s="199"/>
      <c r="V6" s="199"/>
      <c r="W6" s="199"/>
      <c r="X6" s="183" t="s">
        <v>126</v>
      </c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</row>
    <row r="7" spans="1:20" s="42" customFormat="1" ht="12.75">
      <c r="A7" s="202"/>
      <c r="B7" s="203"/>
      <c r="C7" s="202"/>
      <c r="D7" s="188"/>
      <c r="E7" s="188"/>
      <c r="F7" s="204"/>
      <c r="G7" s="205"/>
      <c r="H7" s="206"/>
      <c r="I7" s="204"/>
      <c r="J7" s="207"/>
      <c r="K7" s="208"/>
      <c r="L7" s="204"/>
      <c r="M7" s="205"/>
      <c r="N7" s="204"/>
      <c r="O7" s="204"/>
      <c r="P7" s="362"/>
      <c r="Q7" s="362"/>
      <c r="R7" s="363"/>
      <c r="S7" s="364"/>
      <c r="T7" s="204"/>
    </row>
    <row r="8" spans="1:72" s="107" customFormat="1" ht="18">
      <c r="A8" s="44" t="s">
        <v>189</v>
      </c>
      <c r="B8" s="209"/>
      <c r="C8" s="255"/>
      <c r="D8" s="211" t="s">
        <v>177</v>
      </c>
      <c r="E8" s="47"/>
      <c r="F8" s="47"/>
      <c r="G8" s="212" t="s">
        <v>127</v>
      </c>
      <c r="H8" s="213"/>
      <c r="I8" s="213"/>
      <c r="J8" s="215" t="s">
        <v>98</v>
      </c>
      <c r="K8" s="215" t="s">
        <v>24</v>
      </c>
      <c r="L8" s="216"/>
      <c r="M8" s="212" t="s">
        <v>129</v>
      </c>
      <c r="N8" s="213"/>
      <c r="O8" s="213"/>
      <c r="P8" s="212" t="s">
        <v>179</v>
      </c>
      <c r="Q8" s="210"/>
      <c r="R8" s="365"/>
      <c r="S8" s="366"/>
      <c r="T8" s="213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</row>
    <row r="9" spans="1:20" ht="12.75">
      <c r="A9" s="217" t="s">
        <v>30</v>
      </c>
      <c r="B9" s="218" t="s">
        <v>31</v>
      </c>
      <c r="C9" s="219" t="s">
        <v>32</v>
      </c>
      <c r="D9" s="220" t="s">
        <v>130</v>
      </c>
      <c r="E9" s="220"/>
      <c r="F9" s="221" t="s">
        <v>101</v>
      </c>
      <c r="G9" s="222" t="s">
        <v>102</v>
      </c>
      <c r="H9" s="219" t="s">
        <v>103</v>
      </c>
      <c r="I9" s="223" t="s">
        <v>104</v>
      </c>
      <c r="J9" s="224" t="s">
        <v>34</v>
      </c>
      <c r="K9" s="219" t="s">
        <v>35</v>
      </c>
      <c r="L9" s="219" t="s">
        <v>101</v>
      </c>
      <c r="M9" s="222" t="s">
        <v>102</v>
      </c>
      <c r="N9" s="223" t="s">
        <v>180</v>
      </c>
      <c r="O9" s="223" t="s">
        <v>181</v>
      </c>
      <c r="P9" s="219" t="s">
        <v>182</v>
      </c>
      <c r="Q9" s="219" t="s">
        <v>182</v>
      </c>
      <c r="R9" s="367" t="s">
        <v>183</v>
      </c>
      <c r="S9" s="368" t="s">
        <v>101</v>
      </c>
      <c r="T9" s="223" t="s">
        <v>76</v>
      </c>
    </row>
    <row r="10" spans="1:20" ht="12.75">
      <c r="A10" s="82"/>
      <c r="B10" s="225" t="s">
        <v>38</v>
      </c>
      <c r="C10" s="84"/>
      <c r="D10" s="85" t="s">
        <v>39</v>
      </c>
      <c r="E10" s="184" t="s">
        <v>40</v>
      </c>
      <c r="F10" s="226" t="s">
        <v>44</v>
      </c>
      <c r="G10" s="227" t="s">
        <v>24</v>
      </c>
      <c r="H10" s="87"/>
      <c r="I10" s="228" t="s">
        <v>105</v>
      </c>
      <c r="J10" s="86" t="s">
        <v>41</v>
      </c>
      <c r="K10" s="87" t="s">
        <v>42</v>
      </c>
      <c r="L10" s="87" t="s">
        <v>44</v>
      </c>
      <c r="M10" s="227" t="s">
        <v>24</v>
      </c>
      <c r="N10" s="228" t="s">
        <v>105</v>
      </c>
      <c r="O10" s="228" t="s">
        <v>105</v>
      </c>
      <c r="P10" s="87" t="s">
        <v>184</v>
      </c>
      <c r="Q10" s="87" t="s">
        <v>185</v>
      </c>
      <c r="R10" s="225" t="s">
        <v>186</v>
      </c>
      <c r="S10" s="369" t="s">
        <v>186</v>
      </c>
      <c r="T10" s="228" t="s">
        <v>24</v>
      </c>
    </row>
    <row r="11" spans="1:72" s="96" customFormat="1" ht="25.5">
      <c r="A11" s="97">
        <f>'Oport-Pré-Resposta'!A9</f>
        <v>1</v>
      </c>
      <c r="B11" s="256">
        <f>'Oportunidades-Des'!B9</f>
        <v>40052</v>
      </c>
      <c r="C11" s="230" t="str">
        <f>'Oportunidades-Des'!C9</f>
        <v>Técnico</v>
      </c>
      <c r="D11" s="257" t="str">
        <f>'Oportunidades-Des'!D9</f>
        <v>Atualização de servidores</v>
      </c>
      <c r="E11" s="257" t="str">
        <f>'Oportunidades-Des'!E9</f>
        <v>Atualização tecnológica</v>
      </c>
      <c r="F11" s="232">
        <f>'Oportunidades-Des'!I9</f>
        <v>4160</v>
      </c>
      <c r="G11" s="233" t="s">
        <v>24</v>
      </c>
      <c r="H11" s="234"/>
      <c r="I11" s="235">
        <v>0</v>
      </c>
      <c r="J11" s="99">
        <f>'Oportunidades-Des'!F9</f>
        <v>0.8</v>
      </c>
      <c r="K11" s="92">
        <f>'Oportunidades-Des'!G9</f>
        <v>5200</v>
      </c>
      <c r="L11" s="236">
        <f aca="true" t="shared" si="0" ref="L11:L42">J11*K11</f>
        <v>4160</v>
      </c>
      <c r="M11" s="233" t="str">
        <f>'Resposta-Oport'!M11</f>
        <v> </v>
      </c>
      <c r="N11" s="235">
        <f>'Resposta-Oport'!N11</f>
        <v>0</v>
      </c>
      <c r="O11" s="235">
        <v>0</v>
      </c>
      <c r="P11" s="370"/>
      <c r="Q11" s="370"/>
      <c r="R11" s="371" t="s">
        <v>24</v>
      </c>
      <c r="S11" s="372">
        <v>0</v>
      </c>
      <c r="T11" s="23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</row>
    <row r="12" spans="1:72" s="96" customFormat="1" ht="25.5">
      <c r="A12" s="97">
        <f>'Oport-Pré-Resposta'!A10</f>
        <v>2</v>
      </c>
      <c r="B12" s="256">
        <f>'Oportunidades-Des'!B10</f>
        <v>40052</v>
      </c>
      <c r="C12" s="230" t="str">
        <f>'Oportunidades-Des'!C10</f>
        <v>Técnico</v>
      </c>
      <c r="D12" s="257" t="str">
        <f>'Oportunidades-Des'!D10</f>
        <v>Atualização de Sistema Operacional</v>
      </c>
      <c r="E12" s="257" t="str">
        <f>'Oportunidades-Des'!E10</f>
        <v>Atualização tecnológica</v>
      </c>
      <c r="F12" s="232">
        <f>'Oportunidades-Des'!I10</f>
        <v>2700</v>
      </c>
      <c r="G12" s="233" t="s">
        <v>24</v>
      </c>
      <c r="H12" s="234"/>
      <c r="I12" s="235">
        <v>0</v>
      </c>
      <c r="J12" s="99">
        <f>'Oportunidades-Des'!F10</f>
        <v>0.9</v>
      </c>
      <c r="K12" s="92">
        <f>'Oportunidades-Des'!G10</f>
        <v>3000</v>
      </c>
      <c r="L12" s="236">
        <f t="shared" si="0"/>
        <v>2700</v>
      </c>
      <c r="M12" s="233">
        <f>'Resposta-Oport'!M12</f>
        <v>0</v>
      </c>
      <c r="N12" s="235">
        <f>'Resposta-Oport'!N12</f>
        <v>0</v>
      </c>
      <c r="O12" s="235">
        <v>0</v>
      </c>
      <c r="P12" s="370"/>
      <c r="Q12" s="370"/>
      <c r="R12" s="371"/>
      <c r="S12" s="372">
        <v>0</v>
      </c>
      <c r="T12" s="23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</row>
    <row r="13" spans="1:72" s="96" customFormat="1" ht="12.75">
      <c r="A13" s="97">
        <f>'Oport-Pré-Resposta'!A11</f>
        <v>3</v>
      </c>
      <c r="B13" s="256">
        <f>'Oportunidades-Des'!B11</f>
        <v>0</v>
      </c>
      <c r="C13" s="230">
        <f>'Oportunidades-Des'!C11</f>
        <v>0</v>
      </c>
      <c r="D13" s="257">
        <f>'Oportunidades-Des'!D11</f>
        <v>0</v>
      </c>
      <c r="E13" s="257">
        <f>'Oportunidades-Des'!E11</f>
        <v>0</v>
      </c>
      <c r="F13" s="232">
        <f>'Oportunidades-Des'!I11</f>
        <v>0</v>
      </c>
      <c r="G13" s="233" t="s">
        <v>24</v>
      </c>
      <c r="H13" s="234"/>
      <c r="I13" s="235">
        <v>0</v>
      </c>
      <c r="J13" s="99">
        <f>'Oportunidades-Des'!F11</f>
        <v>0</v>
      </c>
      <c r="K13" s="92">
        <f>'Oportunidades-Des'!G11</f>
        <v>0</v>
      </c>
      <c r="L13" s="236">
        <f t="shared" si="0"/>
        <v>0</v>
      </c>
      <c r="M13" s="233">
        <f>'Resposta-Oport'!M13</f>
        <v>0</v>
      </c>
      <c r="N13" s="235">
        <f>'Resposta-Oport'!N13</f>
        <v>0</v>
      </c>
      <c r="O13" s="235">
        <v>0</v>
      </c>
      <c r="P13" s="370"/>
      <c r="Q13" s="370"/>
      <c r="R13" s="371"/>
      <c r="S13" s="372">
        <v>0</v>
      </c>
      <c r="T13" s="23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</row>
    <row r="14" spans="1:72" s="96" customFormat="1" ht="12.75">
      <c r="A14" s="97">
        <f>'Oport-Pré-Resposta'!A12</f>
        <v>4</v>
      </c>
      <c r="B14" s="256">
        <f>'Oportunidades-Des'!B12</f>
        <v>0</v>
      </c>
      <c r="C14" s="230">
        <f>'Oportunidades-Des'!C12</f>
        <v>0</v>
      </c>
      <c r="D14" s="257">
        <f>'Oportunidades-Des'!D12</f>
        <v>0</v>
      </c>
      <c r="E14" s="257">
        <f>'Oportunidades-Des'!E12</f>
        <v>0</v>
      </c>
      <c r="F14" s="232">
        <f>'Oportunidades-Des'!I12</f>
        <v>0</v>
      </c>
      <c r="G14" s="233" t="s">
        <v>24</v>
      </c>
      <c r="H14" s="234"/>
      <c r="I14" s="235">
        <v>0</v>
      </c>
      <c r="J14" s="99">
        <f>'Oportunidades-Des'!F12</f>
        <v>0</v>
      </c>
      <c r="K14" s="92">
        <f>'Oportunidades-Des'!G12</f>
        <v>0</v>
      </c>
      <c r="L14" s="236">
        <f t="shared" si="0"/>
        <v>0</v>
      </c>
      <c r="M14" s="233">
        <f>'Resposta-Oport'!M14</f>
        <v>0</v>
      </c>
      <c r="N14" s="235">
        <f>'Resposta-Oport'!N14</f>
        <v>0</v>
      </c>
      <c r="O14" s="235">
        <v>0</v>
      </c>
      <c r="P14" s="370"/>
      <c r="Q14" s="370"/>
      <c r="R14" s="371"/>
      <c r="S14" s="372">
        <v>0</v>
      </c>
      <c r="T14" s="23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</row>
    <row r="15" spans="1:72" s="96" customFormat="1" ht="12.75">
      <c r="A15" s="97">
        <f>'Oport-Pré-Resposta'!A13</f>
        <v>5</v>
      </c>
      <c r="B15" s="256">
        <f>'Oportunidades-Des'!B13</f>
        <v>0</v>
      </c>
      <c r="C15" s="230">
        <f>'Oportunidades-Des'!C13</f>
        <v>0</v>
      </c>
      <c r="D15" s="257">
        <f>'Oportunidades-Des'!D13</f>
        <v>0</v>
      </c>
      <c r="E15" s="257">
        <f>'Oportunidades-Des'!E13</f>
        <v>0</v>
      </c>
      <c r="F15" s="232">
        <f>'Oportunidades-Des'!I13</f>
        <v>0</v>
      </c>
      <c r="G15" s="233" t="s">
        <v>24</v>
      </c>
      <c r="H15" s="234"/>
      <c r="I15" s="235">
        <v>0</v>
      </c>
      <c r="J15" s="99">
        <f>'Oportunidades-Des'!F13</f>
        <v>0</v>
      </c>
      <c r="K15" s="92">
        <f>'Oportunidades-Des'!G13</f>
        <v>0</v>
      </c>
      <c r="L15" s="236">
        <f t="shared" si="0"/>
        <v>0</v>
      </c>
      <c r="M15" s="233">
        <f>'Resposta-Oport'!M15</f>
        <v>0</v>
      </c>
      <c r="N15" s="235">
        <f>'Resposta-Oport'!N15</f>
        <v>0</v>
      </c>
      <c r="O15" s="235">
        <v>0</v>
      </c>
      <c r="P15" s="370"/>
      <c r="Q15" s="370"/>
      <c r="R15" s="371"/>
      <c r="S15" s="372">
        <v>0</v>
      </c>
      <c r="T15" s="23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</row>
    <row r="16" spans="1:72" s="96" customFormat="1" ht="12.75">
      <c r="A16" s="97">
        <f>'Oport-Pré-Resposta'!A14</f>
        <v>6</v>
      </c>
      <c r="B16" s="256">
        <f>'Oportunidades-Des'!B14</f>
        <v>0</v>
      </c>
      <c r="C16" s="230">
        <f>'Oportunidades-Des'!C14</f>
        <v>0</v>
      </c>
      <c r="D16" s="257">
        <f>'Oportunidades-Des'!D14</f>
        <v>0</v>
      </c>
      <c r="E16" s="257">
        <f>'Oportunidades-Des'!E14</f>
        <v>0</v>
      </c>
      <c r="F16" s="232">
        <f>'Oportunidades-Des'!I14</f>
        <v>0</v>
      </c>
      <c r="G16" s="233" t="s">
        <v>24</v>
      </c>
      <c r="H16" s="234"/>
      <c r="I16" s="235">
        <v>0</v>
      </c>
      <c r="J16" s="99">
        <f>'Oportunidades-Des'!F14</f>
        <v>0</v>
      </c>
      <c r="K16" s="92">
        <f>'Oportunidades-Des'!G14</f>
        <v>0</v>
      </c>
      <c r="L16" s="236">
        <f t="shared" si="0"/>
        <v>0</v>
      </c>
      <c r="M16" s="233">
        <f>'Resposta-Oport'!M16</f>
        <v>0</v>
      </c>
      <c r="N16" s="235">
        <f>'Resposta-Oport'!N16</f>
        <v>0</v>
      </c>
      <c r="O16" s="235">
        <v>0</v>
      </c>
      <c r="P16" s="370"/>
      <c r="Q16" s="370"/>
      <c r="R16" s="371"/>
      <c r="S16" s="372">
        <v>0</v>
      </c>
      <c r="T16" s="23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</row>
    <row r="17" spans="1:72" s="96" customFormat="1" ht="12.75">
      <c r="A17" s="97">
        <f>'Oport-Pré-Resposta'!A15</f>
        <v>7</v>
      </c>
      <c r="B17" s="256">
        <f>'Oportunidades-Des'!B15</f>
        <v>0</v>
      </c>
      <c r="C17" s="230">
        <f>'Oportunidades-Des'!C15</f>
        <v>0</v>
      </c>
      <c r="D17" s="257">
        <f>'Oportunidades-Des'!D15</f>
        <v>0</v>
      </c>
      <c r="E17" s="257">
        <f>'Oportunidades-Des'!E15</f>
        <v>0</v>
      </c>
      <c r="F17" s="232">
        <f>'Oportunidades-Des'!I15</f>
        <v>0</v>
      </c>
      <c r="G17" s="233" t="s">
        <v>24</v>
      </c>
      <c r="H17" s="234"/>
      <c r="I17" s="235">
        <v>0</v>
      </c>
      <c r="J17" s="99">
        <f>'Oportunidades-Des'!F15</f>
        <v>0</v>
      </c>
      <c r="K17" s="92">
        <f>'Oportunidades-Des'!G15</f>
        <v>0</v>
      </c>
      <c r="L17" s="236">
        <f t="shared" si="0"/>
        <v>0</v>
      </c>
      <c r="M17" s="233">
        <f>'Resposta-Oport'!M17</f>
        <v>0</v>
      </c>
      <c r="N17" s="235">
        <f>'Resposta-Oport'!N17</f>
        <v>0</v>
      </c>
      <c r="O17" s="235">
        <v>0</v>
      </c>
      <c r="P17" s="370"/>
      <c r="Q17" s="370"/>
      <c r="R17" s="371"/>
      <c r="S17" s="372">
        <v>0</v>
      </c>
      <c r="T17" s="23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</row>
    <row r="18" spans="1:72" s="96" customFormat="1" ht="12.75">
      <c r="A18" s="97">
        <f>'Oport-Pré-Resposta'!A16</f>
        <v>8</v>
      </c>
      <c r="B18" s="256">
        <f>'Oportunidades-Des'!B16</f>
        <v>0</v>
      </c>
      <c r="C18" s="230">
        <f>'Oportunidades-Des'!C16</f>
        <v>0</v>
      </c>
      <c r="D18" s="257">
        <f>'Oportunidades-Des'!D16</f>
        <v>0</v>
      </c>
      <c r="E18" s="257">
        <f>'Oportunidades-Des'!E16</f>
        <v>0</v>
      </c>
      <c r="F18" s="232">
        <f>'Oportunidades-Des'!I16</f>
        <v>0</v>
      </c>
      <c r="G18" s="233" t="s">
        <v>24</v>
      </c>
      <c r="H18" s="234"/>
      <c r="I18" s="235">
        <v>0</v>
      </c>
      <c r="J18" s="99">
        <f>'Oportunidades-Des'!F16</f>
        <v>0</v>
      </c>
      <c r="K18" s="92">
        <f>'Oportunidades-Des'!G16</f>
        <v>0</v>
      </c>
      <c r="L18" s="236">
        <f t="shared" si="0"/>
        <v>0</v>
      </c>
      <c r="M18" s="233">
        <f>'Resposta-Oport'!M18</f>
        <v>0</v>
      </c>
      <c r="N18" s="235">
        <f>'Resposta-Oport'!N18</f>
        <v>0</v>
      </c>
      <c r="O18" s="235">
        <v>0</v>
      </c>
      <c r="P18" s="370"/>
      <c r="Q18" s="370"/>
      <c r="R18" s="371"/>
      <c r="S18" s="372">
        <v>0</v>
      </c>
      <c r="T18" s="23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</row>
    <row r="19" spans="1:72" s="96" customFormat="1" ht="12.75">
      <c r="A19" s="97">
        <f>'Oport-Pré-Resposta'!A17</f>
        <v>9</v>
      </c>
      <c r="B19" s="256">
        <f>'Oportunidades-Des'!B17</f>
        <v>0</v>
      </c>
      <c r="C19" s="230">
        <f>'Oportunidades-Des'!C17</f>
        <v>0</v>
      </c>
      <c r="D19" s="257">
        <f>'Oportunidades-Des'!D17</f>
        <v>0</v>
      </c>
      <c r="E19" s="257">
        <f>'Oportunidades-Des'!E17</f>
        <v>0</v>
      </c>
      <c r="F19" s="232">
        <f>'Oportunidades-Des'!I17</f>
        <v>0</v>
      </c>
      <c r="G19" s="233" t="s">
        <v>24</v>
      </c>
      <c r="H19" s="234"/>
      <c r="I19" s="235">
        <v>0</v>
      </c>
      <c r="J19" s="99">
        <f>'Oportunidades-Des'!F17</f>
        <v>0</v>
      </c>
      <c r="K19" s="92">
        <f>'Oportunidades-Des'!G17</f>
        <v>0</v>
      </c>
      <c r="L19" s="236">
        <f t="shared" si="0"/>
        <v>0</v>
      </c>
      <c r="M19" s="233">
        <f>'Resposta-Oport'!M19</f>
        <v>0</v>
      </c>
      <c r="N19" s="235">
        <f>'Resposta-Oport'!N19</f>
        <v>0</v>
      </c>
      <c r="O19" s="235">
        <v>0</v>
      </c>
      <c r="P19" s="370"/>
      <c r="Q19" s="370"/>
      <c r="R19" s="371"/>
      <c r="S19" s="372">
        <v>0</v>
      </c>
      <c r="T19" s="23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</row>
    <row r="20" spans="1:72" s="96" customFormat="1" ht="12.75">
      <c r="A20" s="97">
        <f>'Oport-Pré-Resposta'!A18</f>
        <v>10</v>
      </c>
      <c r="B20" s="256">
        <f>'Oportunidades-Des'!B18</f>
        <v>0</v>
      </c>
      <c r="C20" s="230">
        <f>'Oportunidades-Des'!C18</f>
        <v>0</v>
      </c>
      <c r="D20" s="257">
        <f>'Oportunidades-Des'!D18</f>
        <v>0</v>
      </c>
      <c r="E20" s="257">
        <f>'Oportunidades-Des'!E18</f>
        <v>0</v>
      </c>
      <c r="F20" s="232">
        <f>'Oportunidades-Des'!I18</f>
        <v>0</v>
      </c>
      <c r="G20" s="233" t="s">
        <v>24</v>
      </c>
      <c r="H20" s="234"/>
      <c r="I20" s="235">
        <v>0</v>
      </c>
      <c r="J20" s="99">
        <f>'Oportunidades-Des'!F18</f>
        <v>0</v>
      </c>
      <c r="K20" s="92">
        <f>'Oportunidades-Des'!G18</f>
        <v>0</v>
      </c>
      <c r="L20" s="236">
        <f t="shared" si="0"/>
        <v>0</v>
      </c>
      <c r="M20" s="233">
        <f>'Resposta-Oport'!M20</f>
        <v>0</v>
      </c>
      <c r="N20" s="235">
        <f>'Resposta-Oport'!N20</f>
        <v>0</v>
      </c>
      <c r="O20" s="235">
        <v>0</v>
      </c>
      <c r="P20" s="370"/>
      <c r="Q20" s="370"/>
      <c r="R20" s="371"/>
      <c r="S20" s="372">
        <v>0</v>
      </c>
      <c r="T20" s="23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</row>
    <row r="21" spans="1:72" s="96" customFormat="1" ht="12.75">
      <c r="A21" s="97">
        <f>'Oport-Pré-Resposta'!A19</f>
        <v>11</v>
      </c>
      <c r="B21" s="256">
        <f>'Oportunidades-Des'!B19</f>
        <v>0</v>
      </c>
      <c r="C21" s="230">
        <f>'Oportunidades-Des'!C19</f>
        <v>0</v>
      </c>
      <c r="D21" s="257">
        <f>'Oportunidades-Des'!D19</f>
        <v>0</v>
      </c>
      <c r="E21" s="257">
        <f>'Oportunidades-Des'!E19</f>
        <v>0</v>
      </c>
      <c r="F21" s="232">
        <f>'Oportunidades-Des'!I19</f>
        <v>0</v>
      </c>
      <c r="G21" s="233" t="s">
        <v>24</v>
      </c>
      <c r="H21" s="234"/>
      <c r="I21" s="235">
        <v>0</v>
      </c>
      <c r="J21" s="99">
        <f>'Oportunidades-Des'!F19</f>
        <v>0</v>
      </c>
      <c r="K21" s="92">
        <f>'Oportunidades-Des'!G19</f>
        <v>0</v>
      </c>
      <c r="L21" s="236">
        <f t="shared" si="0"/>
        <v>0</v>
      </c>
      <c r="M21" s="233">
        <f>'Resposta-Oport'!M21</f>
        <v>0</v>
      </c>
      <c r="N21" s="235">
        <f>'Resposta-Oport'!N21</f>
        <v>0</v>
      </c>
      <c r="O21" s="235">
        <v>0</v>
      </c>
      <c r="P21" s="370"/>
      <c r="Q21" s="370"/>
      <c r="R21" s="371"/>
      <c r="S21" s="372">
        <v>0</v>
      </c>
      <c r="T21" s="23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</row>
    <row r="22" spans="1:72" s="96" customFormat="1" ht="12.75">
      <c r="A22" s="97">
        <f>'Oport-Pré-Resposta'!A20</f>
        <v>12</v>
      </c>
      <c r="B22" s="256">
        <f>'Oportunidades-Des'!B20</f>
        <v>0</v>
      </c>
      <c r="C22" s="230">
        <f>'Oportunidades-Des'!C20</f>
        <v>0</v>
      </c>
      <c r="D22" s="257">
        <f>'Oportunidades-Des'!D20</f>
        <v>0</v>
      </c>
      <c r="E22" s="257">
        <f>'Oportunidades-Des'!E20</f>
        <v>0</v>
      </c>
      <c r="F22" s="232">
        <f>'Oportunidades-Des'!I20</f>
        <v>0</v>
      </c>
      <c r="G22" s="233" t="s">
        <v>24</v>
      </c>
      <c r="H22" s="234"/>
      <c r="I22" s="235">
        <v>0</v>
      </c>
      <c r="J22" s="99">
        <f>'Oportunidades-Des'!F20</f>
        <v>0</v>
      </c>
      <c r="K22" s="92">
        <f>'Oportunidades-Des'!G20</f>
        <v>0</v>
      </c>
      <c r="L22" s="236">
        <f t="shared" si="0"/>
        <v>0</v>
      </c>
      <c r="M22" s="233">
        <f>'Resposta-Oport'!M22</f>
        <v>0</v>
      </c>
      <c r="N22" s="235">
        <f>'Resposta-Oport'!N22</f>
        <v>0</v>
      </c>
      <c r="O22" s="235">
        <v>0</v>
      </c>
      <c r="P22" s="370"/>
      <c r="Q22" s="370"/>
      <c r="R22" s="371"/>
      <c r="S22" s="372">
        <v>0</v>
      </c>
      <c r="T22" s="23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</row>
    <row r="23" spans="1:72" s="96" customFormat="1" ht="12.75">
      <c r="A23" s="97">
        <f>'Oport-Pré-Resposta'!A21</f>
        <v>13</v>
      </c>
      <c r="B23" s="256">
        <f>'Oportunidades-Des'!B21</f>
        <v>0</v>
      </c>
      <c r="C23" s="230">
        <f>'Oportunidades-Des'!C21</f>
        <v>0</v>
      </c>
      <c r="D23" s="257">
        <f>'Oportunidades-Des'!D21</f>
        <v>0</v>
      </c>
      <c r="E23" s="257">
        <f>'Oportunidades-Des'!E21</f>
        <v>0</v>
      </c>
      <c r="F23" s="232">
        <f>'Oportunidades-Des'!I21</f>
        <v>0</v>
      </c>
      <c r="G23" s="233" t="s">
        <v>24</v>
      </c>
      <c r="H23" s="234"/>
      <c r="I23" s="235">
        <v>0</v>
      </c>
      <c r="J23" s="99">
        <f>'Oportunidades-Des'!F21</f>
        <v>0</v>
      </c>
      <c r="K23" s="92">
        <f>'Oportunidades-Des'!G21</f>
        <v>0</v>
      </c>
      <c r="L23" s="236">
        <f t="shared" si="0"/>
        <v>0</v>
      </c>
      <c r="M23" s="233">
        <f>'Resposta-Oport'!M23</f>
        <v>0</v>
      </c>
      <c r="N23" s="235">
        <f>'Resposta-Oport'!N23</f>
        <v>0</v>
      </c>
      <c r="O23" s="235">
        <v>0</v>
      </c>
      <c r="P23" s="370"/>
      <c r="Q23" s="370"/>
      <c r="R23" s="371"/>
      <c r="S23" s="372">
        <v>0</v>
      </c>
      <c r="T23" s="23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</row>
    <row r="24" spans="1:72" s="96" customFormat="1" ht="12.75">
      <c r="A24" s="97">
        <f>'Oport-Pré-Resposta'!A22</f>
        <v>14</v>
      </c>
      <c r="B24" s="256">
        <f>'Oportunidades-Des'!B22</f>
        <v>0</v>
      </c>
      <c r="C24" s="230">
        <f>'Oportunidades-Des'!C22</f>
        <v>0</v>
      </c>
      <c r="D24" s="257">
        <f>'Oportunidades-Des'!D22</f>
        <v>0</v>
      </c>
      <c r="E24" s="257">
        <f>'Oportunidades-Des'!E22</f>
        <v>0</v>
      </c>
      <c r="F24" s="232">
        <f>'Oportunidades-Des'!I22</f>
        <v>0</v>
      </c>
      <c r="G24" s="233" t="s">
        <v>24</v>
      </c>
      <c r="H24" s="234"/>
      <c r="I24" s="235">
        <v>0</v>
      </c>
      <c r="J24" s="99">
        <f>'Oportunidades-Des'!F22</f>
        <v>0</v>
      </c>
      <c r="K24" s="92">
        <f>'Oportunidades-Des'!G22</f>
        <v>0</v>
      </c>
      <c r="L24" s="236">
        <f t="shared" si="0"/>
        <v>0</v>
      </c>
      <c r="M24" s="233">
        <f>'Resposta-Oport'!M24</f>
        <v>0</v>
      </c>
      <c r="N24" s="235">
        <f>'Resposta-Oport'!N24</f>
        <v>0</v>
      </c>
      <c r="O24" s="235">
        <v>0</v>
      </c>
      <c r="P24" s="370"/>
      <c r="Q24" s="370"/>
      <c r="R24" s="371"/>
      <c r="S24" s="372">
        <v>0</v>
      </c>
      <c r="T24" s="23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</row>
    <row r="25" spans="1:72" s="96" customFormat="1" ht="12.75">
      <c r="A25" s="97">
        <f>'Oport-Pré-Resposta'!A23</f>
        <v>15</v>
      </c>
      <c r="B25" s="256">
        <f>'Oportunidades-Des'!B23</f>
        <v>0</v>
      </c>
      <c r="C25" s="230">
        <f>'Oportunidades-Des'!C23</f>
        <v>0</v>
      </c>
      <c r="D25" s="257">
        <f>'Oportunidades-Des'!D23</f>
        <v>0</v>
      </c>
      <c r="E25" s="257">
        <f>'Oportunidades-Des'!E23</f>
        <v>0</v>
      </c>
      <c r="F25" s="232">
        <f>'Oportunidades-Des'!I23</f>
        <v>0</v>
      </c>
      <c r="G25" s="233" t="s">
        <v>24</v>
      </c>
      <c r="H25" s="234"/>
      <c r="I25" s="235">
        <v>0</v>
      </c>
      <c r="J25" s="99">
        <f>'Oportunidades-Des'!F23</f>
        <v>0</v>
      </c>
      <c r="K25" s="92">
        <f>'Oportunidades-Des'!G23</f>
        <v>0</v>
      </c>
      <c r="L25" s="236">
        <f t="shared" si="0"/>
        <v>0</v>
      </c>
      <c r="M25" s="233">
        <f>'Resposta-Oport'!M25</f>
        <v>0</v>
      </c>
      <c r="N25" s="235">
        <f>'Resposta-Oport'!N25</f>
        <v>0</v>
      </c>
      <c r="O25" s="235">
        <v>0</v>
      </c>
      <c r="P25" s="370"/>
      <c r="Q25" s="370"/>
      <c r="R25" s="371"/>
      <c r="S25" s="372">
        <v>0</v>
      </c>
      <c r="T25" s="23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</row>
    <row r="26" spans="1:72" s="96" customFormat="1" ht="12.75">
      <c r="A26" s="97">
        <f>'Oport-Pré-Resposta'!A24</f>
        <v>16</v>
      </c>
      <c r="B26" s="256">
        <f>'Oportunidades-Des'!B24</f>
        <v>0</v>
      </c>
      <c r="C26" s="230">
        <f>'Oportunidades-Des'!C24</f>
        <v>0</v>
      </c>
      <c r="D26" s="257">
        <f>'Oportunidades-Des'!D24</f>
        <v>0</v>
      </c>
      <c r="E26" s="257">
        <f>'Oportunidades-Des'!E24</f>
        <v>0</v>
      </c>
      <c r="F26" s="232">
        <f>'Oportunidades-Des'!I24</f>
        <v>0</v>
      </c>
      <c r="G26" s="233" t="s">
        <v>24</v>
      </c>
      <c r="H26" s="234"/>
      <c r="I26" s="235">
        <v>0</v>
      </c>
      <c r="J26" s="99">
        <f>'Oportunidades-Des'!F24</f>
        <v>0</v>
      </c>
      <c r="K26" s="92">
        <f>'Oportunidades-Des'!G24</f>
        <v>0</v>
      </c>
      <c r="L26" s="236">
        <f t="shared" si="0"/>
        <v>0</v>
      </c>
      <c r="M26" s="233">
        <f>'Resposta-Oport'!M26</f>
        <v>0</v>
      </c>
      <c r="N26" s="235">
        <f>'Resposta-Oport'!N26</f>
        <v>0</v>
      </c>
      <c r="O26" s="235">
        <v>0</v>
      </c>
      <c r="P26" s="370"/>
      <c r="Q26" s="370"/>
      <c r="R26" s="371"/>
      <c r="S26" s="372">
        <v>0</v>
      </c>
      <c r="T26" s="23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</row>
    <row r="27" spans="1:72" s="96" customFormat="1" ht="12.75">
      <c r="A27" s="97">
        <f>'Oport-Pré-Resposta'!A25</f>
        <v>17</v>
      </c>
      <c r="B27" s="256">
        <f>'Oportunidades-Des'!B25</f>
        <v>0</v>
      </c>
      <c r="C27" s="230">
        <f>'Oportunidades-Des'!C25</f>
        <v>0</v>
      </c>
      <c r="D27" s="257">
        <f>'Oportunidades-Des'!D25</f>
        <v>0</v>
      </c>
      <c r="E27" s="257">
        <f>'Oportunidades-Des'!E25</f>
        <v>0</v>
      </c>
      <c r="F27" s="232">
        <f>'Oportunidades-Des'!I25</f>
        <v>0</v>
      </c>
      <c r="G27" s="233" t="s">
        <v>24</v>
      </c>
      <c r="H27" s="234"/>
      <c r="I27" s="235">
        <v>0</v>
      </c>
      <c r="J27" s="99">
        <f>'Oportunidades-Des'!F25</f>
        <v>0</v>
      </c>
      <c r="K27" s="92">
        <f>'Oportunidades-Des'!G25</f>
        <v>0</v>
      </c>
      <c r="L27" s="236">
        <f t="shared" si="0"/>
        <v>0</v>
      </c>
      <c r="M27" s="233">
        <f>'Resposta-Oport'!M27</f>
        <v>0</v>
      </c>
      <c r="N27" s="235">
        <f>'Resposta-Oport'!N27</f>
        <v>0</v>
      </c>
      <c r="O27" s="235">
        <v>0</v>
      </c>
      <c r="P27" s="370"/>
      <c r="Q27" s="370"/>
      <c r="R27" s="371"/>
      <c r="S27" s="372">
        <v>0</v>
      </c>
      <c r="T27" s="23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</row>
    <row r="28" spans="1:72" s="96" customFormat="1" ht="12.75">
      <c r="A28" s="97">
        <f>'Oport-Pré-Resposta'!A26</f>
        <v>18</v>
      </c>
      <c r="B28" s="256">
        <f>'Oportunidades-Des'!B26</f>
        <v>0</v>
      </c>
      <c r="C28" s="230">
        <f>'Oportunidades-Des'!C26</f>
        <v>0</v>
      </c>
      <c r="D28" s="257">
        <f>'Oportunidades-Des'!D26</f>
        <v>0</v>
      </c>
      <c r="E28" s="257">
        <f>'Oportunidades-Des'!E26</f>
        <v>0</v>
      </c>
      <c r="F28" s="232">
        <f>'Oportunidades-Des'!I26</f>
        <v>0</v>
      </c>
      <c r="G28" s="233" t="s">
        <v>24</v>
      </c>
      <c r="H28" s="234"/>
      <c r="I28" s="235">
        <v>0</v>
      </c>
      <c r="J28" s="99">
        <f>'Oportunidades-Des'!F26</f>
        <v>0</v>
      </c>
      <c r="K28" s="92">
        <f>'Oportunidades-Des'!G26</f>
        <v>0</v>
      </c>
      <c r="L28" s="236">
        <f t="shared" si="0"/>
        <v>0</v>
      </c>
      <c r="M28" s="233">
        <f>'Resposta-Oport'!M28</f>
        <v>0</v>
      </c>
      <c r="N28" s="235">
        <f>'Resposta-Oport'!N28</f>
        <v>0</v>
      </c>
      <c r="O28" s="235">
        <v>0</v>
      </c>
      <c r="P28" s="370"/>
      <c r="Q28" s="370"/>
      <c r="R28" s="371"/>
      <c r="S28" s="372">
        <v>0</v>
      </c>
      <c r="T28" s="23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</row>
    <row r="29" spans="1:72" s="96" customFormat="1" ht="12.75">
      <c r="A29" s="97">
        <f>'Oport-Pré-Resposta'!A27</f>
        <v>19</v>
      </c>
      <c r="B29" s="256">
        <f>'Oportunidades-Des'!B27</f>
        <v>0</v>
      </c>
      <c r="C29" s="230">
        <f>'Oportunidades-Des'!C27</f>
        <v>0</v>
      </c>
      <c r="D29" s="257">
        <f>'Oportunidades-Des'!D27</f>
        <v>0</v>
      </c>
      <c r="E29" s="257">
        <f>'Oportunidades-Des'!E27</f>
        <v>0</v>
      </c>
      <c r="F29" s="232">
        <f>'Oportunidades-Des'!I27</f>
        <v>0</v>
      </c>
      <c r="G29" s="233" t="s">
        <v>24</v>
      </c>
      <c r="H29" s="234"/>
      <c r="I29" s="235">
        <v>0</v>
      </c>
      <c r="J29" s="99">
        <f>'Oportunidades-Des'!F27</f>
        <v>0</v>
      </c>
      <c r="K29" s="92">
        <f>'Oportunidades-Des'!G27</f>
        <v>0</v>
      </c>
      <c r="L29" s="236">
        <f t="shared" si="0"/>
        <v>0</v>
      </c>
      <c r="M29" s="233">
        <f>'Resposta-Oport'!M29</f>
        <v>0</v>
      </c>
      <c r="N29" s="235">
        <f>'Resposta-Oport'!N29</f>
        <v>0</v>
      </c>
      <c r="O29" s="235">
        <v>0</v>
      </c>
      <c r="P29" s="370"/>
      <c r="Q29" s="370"/>
      <c r="R29" s="371"/>
      <c r="S29" s="372">
        <v>0</v>
      </c>
      <c r="T29" s="23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</row>
    <row r="30" spans="1:72" s="96" customFormat="1" ht="12.75">
      <c r="A30" s="97">
        <f>'Oport-Pré-Resposta'!A28</f>
        <v>20</v>
      </c>
      <c r="B30" s="256">
        <f>'Oportunidades-Des'!B28</f>
        <v>0</v>
      </c>
      <c r="C30" s="230">
        <f>'Oportunidades-Des'!C28</f>
        <v>0</v>
      </c>
      <c r="D30" s="257">
        <f>'Oportunidades-Des'!D28</f>
        <v>0</v>
      </c>
      <c r="E30" s="257">
        <f>'Oportunidades-Des'!E28</f>
        <v>0</v>
      </c>
      <c r="F30" s="232">
        <f>'Oportunidades-Des'!I28</f>
        <v>0</v>
      </c>
      <c r="G30" s="233" t="s">
        <v>24</v>
      </c>
      <c r="H30" s="234"/>
      <c r="I30" s="235">
        <v>0</v>
      </c>
      <c r="J30" s="99">
        <f>'Oportunidades-Des'!F28</f>
        <v>0</v>
      </c>
      <c r="K30" s="92">
        <f>'Oportunidades-Des'!G28</f>
        <v>0</v>
      </c>
      <c r="L30" s="236">
        <f t="shared" si="0"/>
        <v>0</v>
      </c>
      <c r="M30" s="233">
        <f>'Resposta-Oport'!M30</f>
        <v>0</v>
      </c>
      <c r="N30" s="235">
        <f>'Resposta-Oport'!N30</f>
        <v>0</v>
      </c>
      <c r="O30" s="235">
        <v>0</v>
      </c>
      <c r="P30" s="370"/>
      <c r="Q30" s="370"/>
      <c r="R30" s="371"/>
      <c r="S30" s="372">
        <v>0</v>
      </c>
      <c r="T30" s="23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</row>
    <row r="31" spans="1:72" s="96" customFormat="1" ht="12.75">
      <c r="A31" s="97">
        <f>'Oport-Pré-Resposta'!A29</f>
        <v>21</v>
      </c>
      <c r="B31" s="256">
        <f>'Oportunidades-Des'!B29</f>
        <v>0</v>
      </c>
      <c r="C31" s="230">
        <f>'Oportunidades-Des'!C29</f>
        <v>0</v>
      </c>
      <c r="D31" s="257">
        <f>'Oportunidades-Des'!D29</f>
        <v>0</v>
      </c>
      <c r="E31" s="257">
        <f>'Oportunidades-Des'!E29</f>
        <v>0</v>
      </c>
      <c r="F31" s="232">
        <f>'Oportunidades-Des'!I29</f>
        <v>0</v>
      </c>
      <c r="G31" s="233" t="s">
        <v>24</v>
      </c>
      <c r="H31" s="234"/>
      <c r="I31" s="235">
        <v>0</v>
      </c>
      <c r="J31" s="99">
        <f>'Oportunidades-Des'!F29</f>
        <v>0</v>
      </c>
      <c r="K31" s="92">
        <f>'Oportunidades-Des'!G29</f>
        <v>0</v>
      </c>
      <c r="L31" s="236">
        <f t="shared" si="0"/>
        <v>0</v>
      </c>
      <c r="M31" s="233">
        <f>'Resposta-Oport'!M31</f>
        <v>0</v>
      </c>
      <c r="N31" s="235">
        <f>'Resposta-Oport'!N31</f>
        <v>0</v>
      </c>
      <c r="O31" s="235">
        <v>0</v>
      </c>
      <c r="P31" s="370"/>
      <c r="Q31" s="370"/>
      <c r="R31" s="371"/>
      <c r="S31" s="372">
        <v>0</v>
      </c>
      <c r="T31" s="23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</row>
    <row r="32" spans="1:72" s="96" customFormat="1" ht="12.75">
      <c r="A32" s="97">
        <f>'Oport-Pré-Resposta'!A30</f>
        <v>22</v>
      </c>
      <c r="B32" s="256">
        <f>'Oportunidades-Des'!B30</f>
        <v>0</v>
      </c>
      <c r="C32" s="230">
        <f>'Oportunidades-Des'!C30</f>
        <v>0</v>
      </c>
      <c r="D32" s="257">
        <f>'Oportunidades-Des'!D30</f>
        <v>0</v>
      </c>
      <c r="E32" s="257">
        <f>'Oportunidades-Des'!E30</f>
        <v>0</v>
      </c>
      <c r="F32" s="232">
        <f>'Oportunidades-Des'!I30</f>
        <v>0</v>
      </c>
      <c r="G32" s="233" t="s">
        <v>24</v>
      </c>
      <c r="H32" s="234"/>
      <c r="I32" s="235">
        <v>0</v>
      </c>
      <c r="J32" s="99">
        <f>'Oportunidades-Des'!F30</f>
        <v>0</v>
      </c>
      <c r="K32" s="92">
        <f>'Oportunidades-Des'!G30</f>
        <v>0</v>
      </c>
      <c r="L32" s="236">
        <f t="shared" si="0"/>
        <v>0</v>
      </c>
      <c r="M32" s="233">
        <f>'Resposta-Oport'!M32</f>
        <v>0</v>
      </c>
      <c r="N32" s="235">
        <f>'Resposta-Oport'!N32</f>
        <v>0</v>
      </c>
      <c r="O32" s="235">
        <v>0</v>
      </c>
      <c r="P32" s="370"/>
      <c r="Q32" s="370"/>
      <c r="R32" s="371"/>
      <c r="S32" s="372">
        <v>0</v>
      </c>
      <c r="T32" s="23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</row>
    <row r="33" spans="1:72" s="96" customFormat="1" ht="12.75">
      <c r="A33" s="97">
        <f>'Oport-Pré-Resposta'!A31</f>
        <v>23</v>
      </c>
      <c r="B33" s="256">
        <f>'Oportunidades-Des'!B31</f>
        <v>0</v>
      </c>
      <c r="C33" s="230">
        <f>'Oportunidades-Des'!C31</f>
        <v>0</v>
      </c>
      <c r="D33" s="257">
        <f>'Oportunidades-Des'!D31</f>
        <v>0</v>
      </c>
      <c r="E33" s="257">
        <f>'Oportunidades-Des'!E31</f>
        <v>0</v>
      </c>
      <c r="F33" s="232">
        <f>'Oportunidades-Des'!I31</f>
        <v>0</v>
      </c>
      <c r="G33" s="233" t="s">
        <v>24</v>
      </c>
      <c r="H33" s="234"/>
      <c r="I33" s="235">
        <v>0</v>
      </c>
      <c r="J33" s="99">
        <f>'Oportunidades-Des'!F31</f>
        <v>0</v>
      </c>
      <c r="K33" s="92">
        <f>'Oportunidades-Des'!G31</f>
        <v>0</v>
      </c>
      <c r="L33" s="236">
        <f t="shared" si="0"/>
        <v>0</v>
      </c>
      <c r="M33" s="233">
        <f>'Resposta-Oport'!M33</f>
        <v>0</v>
      </c>
      <c r="N33" s="235">
        <f>'Resposta-Oport'!N33</f>
        <v>0</v>
      </c>
      <c r="O33" s="235">
        <v>0</v>
      </c>
      <c r="P33" s="370"/>
      <c r="Q33" s="370"/>
      <c r="R33" s="371"/>
      <c r="S33" s="372">
        <v>0</v>
      </c>
      <c r="T33" s="23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</row>
    <row r="34" spans="1:72" s="96" customFormat="1" ht="12.75">
      <c r="A34" s="97">
        <f>'Oport-Pré-Resposta'!A32</f>
        <v>24</v>
      </c>
      <c r="B34" s="256">
        <f>'Oportunidades-Des'!B32</f>
        <v>0</v>
      </c>
      <c r="C34" s="230">
        <f>'Oportunidades-Des'!C32</f>
        <v>0</v>
      </c>
      <c r="D34" s="257">
        <f>'Oportunidades-Des'!D32</f>
        <v>0</v>
      </c>
      <c r="E34" s="257">
        <f>'Oportunidades-Des'!E32</f>
        <v>0</v>
      </c>
      <c r="F34" s="232">
        <f>'Oportunidades-Des'!I32</f>
        <v>0</v>
      </c>
      <c r="G34" s="233" t="s">
        <v>24</v>
      </c>
      <c r="H34" s="234"/>
      <c r="I34" s="235">
        <v>0</v>
      </c>
      <c r="J34" s="99">
        <f>'Oportunidades-Des'!F32</f>
        <v>0</v>
      </c>
      <c r="K34" s="92">
        <f>'Oportunidades-Des'!G32</f>
        <v>0</v>
      </c>
      <c r="L34" s="236">
        <f t="shared" si="0"/>
        <v>0</v>
      </c>
      <c r="M34" s="233">
        <f>'Resposta-Oport'!M34</f>
        <v>0</v>
      </c>
      <c r="N34" s="235">
        <f>'Resposta-Oport'!N34</f>
        <v>0</v>
      </c>
      <c r="O34" s="235">
        <v>0</v>
      </c>
      <c r="P34" s="370"/>
      <c r="Q34" s="370"/>
      <c r="R34" s="371"/>
      <c r="S34" s="372">
        <v>0</v>
      </c>
      <c r="T34" s="23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</row>
    <row r="35" spans="1:72" s="96" customFormat="1" ht="12.75">
      <c r="A35" s="97">
        <f>'Oport-Pré-Resposta'!A33</f>
        <v>25</v>
      </c>
      <c r="B35" s="256">
        <f>'Oportunidades-Des'!B33</f>
        <v>0</v>
      </c>
      <c r="C35" s="230">
        <f>'Oportunidades-Des'!C33</f>
        <v>0</v>
      </c>
      <c r="D35" s="257">
        <f>'Oportunidades-Des'!D33</f>
        <v>0</v>
      </c>
      <c r="E35" s="257">
        <f>'Oportunidades-Des'!E33</f>
        <v>0</v>
      </c>
      <c r="F35" s="232">
        <f>'Oportunidades-Des'!I33</f>
        <v>0</v>
      </c>
      <c r="G35" s="233" t="s">
        <v>24</v>
      </c>
      <c r="H35" s="234"/>
      <c r="I35" s="235">
        <v>0</v>
      </c>
      <c r="J35" s="99">
        <f>'Oportunidades-Des'!F33</f>
        <v>0</v>
      </c>
      <c r="K35" s="92">
        <f>'Oportunidades-Des'!G33</f>
        <v>0</v>
      </c>
      <c r="L35" s="236">
        <f t="shared" si="0"/>
        <v>0</v>
      </c>
      <c r="M35" s="233">
        <f>'Resposta-Oport'!M35</f>
        <v>0</v>
      </c>
      <c r="N35" s="235">
        <f>'Resposta-Oport'!N35</f>
        <v>0</v>
      </c>
      <c r="O35" s="235">
        <v>0</v>
      </c>
      <c r="P35" s="370"/>
      <c r="Q35" s="370"/>
      <c r="R35" s="371"/>
      <c r="S35" s="372">
        <v>0</v>
      </c>
      <c r="T35" s="23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</row>
    <row r="36" spans="1:72" s="96" customFormat="1" ht="12.75">
      <c r="A36" s="97">
        <f>'Oport-Pré-Resposta'!A34</f>
        <v>26</v>
      </c>
      <c r="B36" s="256">
        <f>'Oportunidades-Des'!B34</f>
        <v>0</v>
      </c>
      <c r="C36" s="230">
        <f>'Oportunidades-Des'!C34</f>
        <v>0</v>
      </c>
      <c r="D36" s="257">
        <f>'Oportunidades-Des'!D34</f>
        <v>0</v>
      </c>
      <c r="E36" s="257">
        <f>'Oportunidades-Des'!E34</f>
        <v>0</v>
      </c>
      <c r="F36" s="232">
        <f>'Oportunidades-Des'!I34</f>
        <v>0</v>
      </c>
      <c r="G36" s="233" t="s">
        <v>24</v>
      </c>
      <c r="H36" s="234"/>
      <c r="I36" s="235">
        <v>0</v>
      </c>
      <c r="J36" s="99">
        <f>'Oportunidades-Des'!F34</f>
        <v>0</v>
      </c>
      <c r="K36" s="92">
        <f>'Oportunidades-Des'!G34</f>
        <v>0</v>
      </c>
      <c r="L36" s="236">
        <f t="shared" si="0"/>
        <v>0</v>
      </c>
      <c r="M36" s="233">
        <f>'Resposta-Oport'!M36</f>
        <v>0</v>
      </c>
      <c r="N36" s="235">
        <f>'Resposta-Oport'!N36</f>
        <v>0</v>
      </c>
      <c r="O36" s="235">
        <v>0</v>
      </c>
      <c r="P36" s="370"/>
      <c r="Q36" s="370"/>
      <c r="R36" s="371"/>
      <c r="S36" s="372">
        <v>0</v>
      </c>
      <c r="T36" s="23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</row>
    <row r="37" spans="1:72" s="96" customFormat="1" ht="12.75">
      <c r="A37" s="97">
        <f>'Oport-Pré-Resposta'!A35</f>
        <v>27</v>
      </c>
      <c r="B37" s="256">
        <f>'Oportunidades-Des'!B35</f>
        <v>0</v>
      </c>
      <c r="C37" s="230">
        <f>'Oportunidades-Des'!C35</f>
        <v>0</v>
      </c>
      <c r="D37" s="257">
        <f>'Oportunidades-Des'!D35</f>
        <v>0</v>
      </c>
      <c r="E37" s="257">
        <f>'Oportunidades-Des'!E35</f>
        <v>0</v>
      </c>
      <c r="F37" s="232">
        <f>'Oportunidades-Des'!I35</f>
        <v>0</v>
      </c>
      <c r="G37" s="233" t="s">
        <v>24</v>
      </c>
      <c r="H37" s="234"/>
      <c r="I37" s="235">
        <v>0</v>
      </c>
      <c r="J37" s="99">
        <f>'Oportunidades-Des'!F35</f>
        <v>0</v>
      </c>
      <c r="K37" s="92">
        <f>'Oportunidades-Des'!G35</f>
        <v>0</v>
      </c>
      <c r="L37" s="236">
        <f t="shared" si="0"/>
        <v>0</v>
      </c>
      <c r="M37" s="233">
        <f>'Resposta-Oport'!M37</f>
        <v>0</v>
      </c>
      <c r="N37" s="235">
        <f>'Resposta-Oport'!N37</f>
        <v>0</v>
      </c>
      <c r="O37" s="235">
        <v>0</v>
      </c>
      <c r="P37" s="370"/>
      <c r="Q37" s="370"/>
      <c r="R37" s="371"/>
      <c r="S37" s="372">
        <v>0</v>
      </c>
      <c r="T37" s="23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</row>
    <row r="38" spans="1:72" s="96" customFormat="1" ht="12.75">
      <c r="A38" s="97">
        <f>'Oport-Pré-Resposta'!A36</f>
        <v>28</v>
      </c>
      <c r="B38" s="256">
        <f>'Oportunidades-Des'!B36</f>
        <v>0</v>
      </c>
      <c r="C38" s="230">
        <f>'Oportunidades-Des'!C36</f>
        <v>0</v>
      </c>
      <c r="D38" s="257">
        <f>'Oportunidades-Des'!D36</f>
        <v>0</v>
      </c>
      <c r="E38" s="257">
        <f>'Oportunidades-Des'!E36</f>
        <v>0</v>
      </c>
      <c r="F38" s="232">
        <f>'Oportunidades-Des'!I36</f>
        <v>0</v>
      </c>
      <c r="G38" s="233" t="s">
        <v>24</v>
      </c>
      <c r="H38" s="234"/>
      <c r="I38" s="235">
        <v>0</v>
      </c>
      <c r="J38" s="99">
        <f>'Oportunidades-Des'!F36</f>
        <v>0</v>
      </c>
      <c r="K38" s="92">
        <f>'Oportunidades-Des'!G36</f>
        <v>0</v>
      </c>
      <c r="L38" s="236">
        <f t="shared" si="0"/>
        <v>0</v>
      </c>
      <c r="M38" s="233">
        <f>'Resposta-Oport'!M38</f>
        <v>0</v>
      </c>
      <c r="N38" s="235">
        <f>'Resposta-Oport'!N38</f>
        <v>0</v>
      </c>
      <c r="O38" s="235">
        <v>0</v>
      </c>
      <c r="P38" s="370"/>
      <c r="Q38" s="370"/>
      <c r="R38" s="371"/>
      <c r="S38" s="372">
        <v>0</v>
      </c>
      <c r="T38" s="23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</row>
    <row r="39" spans="1:72" s="96" customFormat="1" ht="12.75">
      <c r="A39" s="97">
        <f>'Oport-Pré-Resposta'!A37</f>
        <v>29</v>
      </c>
      <c r="B39" s="256">
        <f>'Oportunidades-Des'!B37</f>
        <v>0</v>
      </c>
      <c r="C39" s="230">
        <f>'Oportunidades-Des'!C37</f>
        <v>0</v>
      </c>
      <c r="D39" s="257">
        <f>'Oportunidades-Des'!D37</f>
        <v>0</v>
      </c>
      <c r="E39" s="257">
        <f>'Oportunidades-Des'!E37</f>
        <v>0</v>
      </c>
      <c r="F39" s="232">
        <f>'Oportunidades-Des'!I37</f>
        <v>0</v>
      </c>
      <c r="G39" s="233" t="s">
        <v>24</v>
      </c>
      <c r="H39" s="234"/>
      <c r="I39" s="235">
        <v>0</v>
      </c>
      <c r="J39" s="99">
        <f>'Oportunidades-Des'!F37</f>
        <v>0</v>
      </c>
      <c r="K39" s="92">
        <f>'Oportunidades-Des'!G37</f>
        <v>0</v>
      </c>
      <c r="L39" s="236">
        <f t="shared" si="0"/>
        <v>0</v>
      </c>
      <c r="M39" s="233">
        <f>'Resposta-Oport'!M39</f>
        <v>0</v>
      </c>
      <c r="N39" s="235">
        <f>'Resposta-Oport'!N39</f>
        <v>0</v>
      </c>
      <c r="O39" s="235">
        <v>0</v>
      </c>
      <c r="P39" s="370"/>
      <c r="Q39" s="370"/>
      <c r="R39" s="371"/>
      <c r="S39" s="372">
        <v>0</v>
      </c>
      <c r="T39" s="23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</row>
    <row r="40" spans="1:72" s="96" customFormat="1" ht="12.75">
      <c r="A40" s="97">
        <f>'Oport-Pré-Resposta'!A38</f>
        <v>30</v>
      </c>
      <c r="B40" s="256">
        <f>'Oportunidades-Des'!B38</f>
        <v>0</v>
      </c>
      <c r="C40" s="230">
        <f>'Oportunidades-Des'!C38</f>
        <v>0</v>
      </c>
      <c r="D40" s="257">
        <f>'Oportunidades-Des'!D38</f>
        <v>0</v>
      </c>
      <c r="E40" s="257">
        <f>'Oportunidades-Des'!E38</f>
        <v>0</v>
      </c>
      <c r="F40" s="232">
        <f>'Oportunidades-Des'!I38</f>
        <v>0</v>
      </c>
      <c r="G40" s="233" t="s">
        <v>24</v>
      </c>
      <c r="H40" s="234"/>
      <c r="I40" s="235">
        <v>0</v>
      </c>
      <c r="J40" s="99">
        <f>'Oportunidades-Des'!F38</f>
        <v>0</v>
      </c>
      <c r="K40" s="92">
        <f>'Oportunidades-Des'!G38</f>
        <v>0</v>
      </c>
      <c r="L40" s="236">
        <f t="shared" si="0"/>
        <v>0</v>
      </c>
      <c r="M40" s="233">
        <f>'Resposta-Oport'!M40</f>
        <v>0</v>
      </c>
      <c r="N40" s="235">
        <f>'Resposta-Oport'!N40</f>
        <v>0</v>
      </c>
      <c r="O40" s="235">
        <v>0</v>
      </c>
      <c r="P40" s="370"/>
      <c r="Q40" s="370"/>
      <c r="R40" s="371"/>
      <c r="S40" s="372">
        <v>0</v>
      </c>
      <c r="T40" s="23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</row>
    <row r="41" spans="1:72" s="96" customFormat="1" ht="12.75">
      <c r="A41" s="97">
        <f>'Oport-Pré-Resposta'!A39</f>
        <v>31</v>
      </c>
      <c r="B41" s="256">
        <f>'Oportunidades-Des'!B39</f>
        <v>0</v>
      </c>
      <c r="C41" s="230">
        <f>'Oportunidades-Des'!C39</f>
        <v>0</v>
      </c>
      <c r="D41" s="257">
        <f>'Oportunidades-Des'!D39</f>
        <v>0</v>
      </c>
      <c r="E41" s="257">
        <f>'Oportunidades-Des'!E39</f>
        <v>0</v>
      </c>
      <c r="F41" s="232">
        <f>'Oportunidades-Des'!I39</f>
        <v>0</v>
      </c>
      <c r="G41" s="233" t="s">
        <v>24</v>
      </c>
      <c r="H41" s="234"/>
      <c r="I41" s="235">
        <v>0</v>
      </c>
      <c r="J41" s="99">
        <f>'Oportunidades-Des'!F39</f>
        <v>0</v>
      </c>
      <c r="K41" s="92">
        <f>'Oportunidades-Des'!G39</f>
        <v>0</v>
      </c>
      <c r="L41" s="236">
        <f t="shared" si="0"/>
        <v>0</v>
      </c>
      <c r="M41" s="233">
        <f>'Resposta-Oport'!M41</f>
        <v>0</v>
      </c>
      <c r="N41" s="235">
        <f>'Resposta-Oport'!N41</f>
        <v>0</v>
      </c>
      <c r="O41" s="235">
        <v>0</v>
      </c>
      <c r="P41" s="370"/>
      <c r="Q41" s="370"/>
      <c r="R41" s="371"/>
      <c r="S41" s="372">
        <v>0</v>
      </c>
      <c r="T41" s="23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</row>
    <row r="42" spans="1:72" s="96" customFormat="1" ht="12.75">
      <c r="A42" s="97">
        <f>'Oport-Pré-Resposta'!A40</f>
        <v>32</v>
      </c>
      <c r="B42" s="256">
        <f>'Oportunidades-Des'!B40</f>
        <v>0</v>
      </c>
      <c r="C42" s="230">
        <f>'Oportunidades-Des'!C40</f>
        <v>0</v>
      </c>
      <c r="D42" s="257">
        <f>'Oportunidades-Des'!D40</f>
        <v>0</v>
      </c>
      <c r="E42" s="257">
        <f>'Oportunidades-Des'!E40</f>
        <v>0</v>
      </c>
      <c r="F42" s="232">
        <f>'Oportunidades-Des'!I40</f>
        <v>0</v>
      </c>
      <c r="G42" s="233" t="s">
        <v>24</v>
      </c>
      <c r="H42" s="234"/>
      <c r="I42" s="235">
        <v>0</v>
      </c>
      <c r="J42" s="99">
        <f>'Oportunidades-Des'!F40</f>
        <v>0</v>
      </c>
      <c r="K42" s="92">
        <f>'Oportunidades-Des'!G40</f>
        <v>0</v>
      </c>
      <c r="L42" s="236">
        <f t="shared" si="0"/>
        <v>0</v>
      </c>
      <c r="M42" s="233">
        <f>'Resposta-Oport'!M42</f>
        <v>0</v>
      </c>
      <c r="N42" s="235">
        <f>'Resposta-Oport'!N42</f>
        <v>0</v>
      </c>
      <c r="O42" s="235">
        <v>0</v>
      </c>
      <c r="P42" s="370"/>
      <c r="Q42" s="370"/>
      <c r="R42" s="371"/>
      <c r="S42" s="372">
        <v>0</v>
      </c>
      <c r="T42" s="23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</row>
    <row r="43" spans="1:72" s="96" customFormat="1" ht="12.75">
      <c r="A43" s="97">
        <f>'Oport-Pré-Resposta'!A41</f>
        <v>33</v>
      </c>
      <c r="B43" s="256">
        <f>'Oportunidades-Des'!B41</f>
        <v>0</v>
      </c>
      <c r="C43" s="230">
        <f>'Oportunidades-Des'!C41</f>
        <v>0</v>
      </c>
      <c r="D43" s="257">
        <f>'Oportunidades-Des'!D41</f>
        <v>0</v>
      </c>
      <c r="E43" s="257">
        <f>'Oportunidades-Des'!E41</f>
        <v>0</v>
      </c>
      <c r="F43" s="232">
        <f>'Oportunidades-Des'!I41</f>
        <v>0</v>
      </c>
      <c r="G43" s="233" t="s">
        <v>24</v>
      </c>
      <c r="H43" s="234"/>
      <c r="I43" s="235">
        <v>0</v>
      </c>
      <c r="J43" s="99">
        <f>'Oportunidades-Des'!F41</f>
        <v>0</v>
      </c>
      <c r="K43" s="92">
        <f>'Oportunidades-Des'!G41</f>
        <v>0</v>
      </c>
      <c r="L43" s="236">
        <f aca="true" t="shared" si="1" ref="L43:L74">J43*K43</f>
        <v>0</v>
      </c>
      <c r="M43" s="233">
        <f>'Resposta-Oport'!M43</f>
        <v>0</v>
      </c>
      <c r="N43" s="235">
        <f>'Resposta-Oport'!N43</f>
        <v>0</v>
      </c>
      <c r="O43" s="235">
        <v>0</v>
      </c>
      <c r="P43" s="370"/>
      <c r="Q43" s="370"/>
      <c r="R43" s="371"/>
      <c r="S43" s="372">
        <v>0</v>
      </c>
      <c r="T43" s="23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</row>
    <row r="44" spans="1:72" s="96" customFormat="1" ht="12.75">
      <c r="A44" s="97">
        <f>'Oport-Pré-Resposta'!A42</f>
        <v>34</v>
      </c>
      <c r="B44" s="256">
        <f>'Oportunidades-Des'!B42</f>
        <v>0</v>
      </c>
      <c r="C44" s="230">
        <f>'Oportunidades-Des'!C42</f>
        <v>0</v>
      </c>
      <c r="D44" s="257">
        <f>'Oportunidades-Des'!D42</f>
        <v>0</v>
      </c>
      <c r="E44" s="257">
        <f>'Oportunidades-Des'!E42</f>
        <v>0</v>
      </c>
      <c r="F44" s="232">
        <f>'Oportunidades-Des'!I42</f>
        <v>0</v>
      </c>
      <c r="G44" s="233" t="s">
        <v>24</v>
      </c>
      <c r="H44" s="234"/>
      <c r="I44" s="235">
        <v>0</v>
      </c>
      <c r="J44" s="99">
        <f>'Oportunidades-Des'!F42</f>
        <v>0</v>
      </c>
      <c r="K44" s="92">
        <f>'Oportunidades-Des'!G42</f>
        <v>0</v>
      </c>
      <c r="L44" s="236">
        <f t="shared" si="1"/>
        <v>0</v>
      </c>
      <c r="M44" s="233">
        <f>'Resposta-Oport'!M44</f>
        <v>0</v>
      </c>
      <c r="N44" s="235">
        <f>'Resposta-Oport'!N44</f>
        <v>0</v>
      </c>
      <c r="O44" s="235">
        <v>0</v>
      </c>
      <c r="P44" s="370"/>
      <c r="Q44" s="370"/>
      <c r="R44" s="371"/>
      <c r="S44" s="372">
        <v>0</v>
      </c>
      <c r="T44" s="23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</row>
    <row r="45" spans="1:72" s="96" customFormat="1" ht="12.75">
      <c r="A45" s="97">
        <f>'Oport-Pré-Resposta'!A43</f>
        <v>35</v>
      </c>
      <c r="B45" s="256">
        <f>'Oportunidades-Des'!B43</f>
        <v>0</v>
      </c>
      <c r="C45" s="230">
        <f>'Oportunidades-Des'!C43</f>
        <v>0</v>
      </c>
      <c r="D45" s="257">
        <f>'Oportunidades-Des'!D43</f>
        <v>0</v>
      </c>
      <c r="E45" s="257">
        <f>'Oportunidades-Des'!E43</f>
        <v>0</v>
      </c>
      <c r="F45" s="232">
        <f>'Oportunidades-Des'!I43</f>
        <v>0</v>
      </c>
      <c r="G45" s="233" t="s">
        <v>24</v>
      </c>
      <c r="H45" s="234"/>
      <c r="I45" s="235">
        <v>0</v>
      </c>
      <c r="J45" s="99">
        <f>'Oportunidades-Des'!F43</f>
        <v>0</v>
      </c>
      <c r="K45" s="92">
        <f>'Oportunidades-Des'!G43</f>
        <v>0</v>
      </c>
      <c r="L45" s="236">
        <f t="shared" si="1"/>
        <v>0</v>
      </c>
      <c r="M45" s="233">
        <f>'Resposta-Oport'!M45</f>
        <v>0</v>
      </c>
      <c r="N45" s="235">
        <f>'Resposta-Oport'!N45</f>
        <v>0</v>
      </c>
      <c r="O45" s="235">
        <v>0</v>
      </c>
      <c r="P45" s="370"/>
      <c r="Q45" s="370"/>
      <c r="R45" s="371"/>
      <c r="S45" s="372">
        <v>0</v>
      </c>
      <c r="T45" s="23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</row>
    <row r="46" spans="1:72" s="96" customFormat="1" ht="12.75">
      <c r="A46" s="97">
        <f>'Oport-Pré-Resposta'!A44</f>
        <v>36</v>
      </c>
      <c r="B46" s="256">
        <f>'Oportunidades-Des'!B44</f>
        <v>0</v>
      </c>
      <c r="C46" s="230">
        <f>'Oportunidades-Des'!C44</f>
        <v>0</v>
      </c>
      <c r="D46" s="257">
        <f>'Oportunidades-Des'!D44</f>
        <v>0</v>
      </c>
      <c r="E46" s="257">
        <f>'Oportunidades-Des'!E44</f>
        <v>0</v>
      </c>
      <c r="F46" s="232">
        <f>'Oportunidades-Des'!I44</f>
        <v>0</v>
      </c>
      <c r="G46" s="233" t="s">
        <v>24</v>
      </c>
      <c r="H46" s="234"/>
      <c r="I46" s="235">
        <v>0</v>
      </c>
      <c r="J46" s="99">
        <f>'Oportunidades-Des'!F44</f>
        <v>0</v>
      </c>
      <c r="K46" s="92">
        <f>'Oportunidades-Des'!G44</f>
        <v>0</v>
      </c>
      <c r="L46" s="236">
        <f t="shared" si="1"/>
        <v>0</v>
      </c>
      <c r="M46" s="233">
        <f>'Resposta-Oport'!M46</f>
        <v>0</v>
      </c>
      <c r="N46" s="235">
        <f>'Resposta-Oport'!N46</f>
        <v>0</v>
      </c>
      <c r="O46" s="235">
        <v>0</v>
      </c>
      <c r="P46" s="370"/>
      <c r="Q46" s="370"/>
      <c r="R46" s="371"/>
      <c r="S46" s="372">
        <v>0</v>
      </c>
      <c r="T46" s="23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</row>
    <row r="47" spans="1:72" s="96" customFormat="1" ht="12.75">
      <c r="A47" s="97">
        <f>'Oport-Pré-Resposta'!A45</f>
        <v>37</v>
      </c>
      <c r="B47" s="256">
        <f>'Oportunidades-Des'!B45</f>
        <v>0</v>
      </c>
      <c r="C47" s="230">
        <f>'Oportunidades-Des'!C45</f>
        <v>0</v>
      </c>
      <c r="D47" s="257">
        <f>'Oportunidades-Des'!D45</f>
        <v>0</v>
      </c>
      <c r="E47" s="257">
        <f>'Oportunidades-Des'!E45</f>
        <v>0</v>
      </c>
      <c r="F47" s="232">
        <f>'Oportunidades-Des'!I45</f>
        <v>0</v>
      </c>
      <c r="G47" s="233" t="s">
        <v>24</v>
      </c>
      <c r="H47" s="234"/>
      <c r="I47" s="235">
        <v>0</v>
      </c>
      <c r="J47" s="99">
        <f>'Oportunidades-Des'!F45</f>
        <v>0</v>
      </c>
      <c r="K47" s="92">
        <f>'Oportunidades-Des'!G45</f>
        <v>0</v>
      </c>
      <c r="L47" s="236">
        <f t="shared" si="1"/>
        <v>0</v>
      </c>
      <c r="M47" s="233">
        <f>'Resposta-Oport'!M47</f>
        <v>0</v>
      </c>
      <c r="N47" s="235">
        <f>'Resposta-Oport'!N47</f>
        <v>0</v>
      </c>
      <c r="O47" s="235">
        <v>0</v>
      </c>
      <c r="P47" s="370"/>
      <c r="Q47" s="370"/>
      <c r="R47" s="371"/>
      <c r="S47" s="372">
        <v>0</v>
      </c>
      <c r="T47" s="23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</row>
    <row r="48" spans="1:72" s="96" customFormat="1" ht="12.75">
      <c r="A48" s="97">
        <f>'Oport-Pré-Resposta'!A46</f>
        <v>38</v>
      </c>
      <c r="B48" s="256">
        <f>'Oportunidades-Des'!B46</f>
        <v>0</v>
      </c>
      <c r="C48" s="230">
        <f>'Oportunidades-Des'!C46</f>
        <v>0</v>
      </c>
      <c r="D48" s="257">
        <f>'Oportunidades-Des'!D46</f>
        <v>0</v>
      </c>
      <c r="E48" s="257">
        <f>'Oportunidades-Des'!E46</f>
        <v>0</v>
      </c>
      <c r="F48" s="232">
        <f>'Oportunidades-Des'!I46</f>
        <v>0</v>
      </c>
      <c r="G48" s="233" t="s">
        <v>24</v>
      </c>
      <c r="H48" s="234"/>
      <c r="I48" s="235">
        <v>0</v>
      </c>
      <c r="J48" s="99">
        <f>'Oportunidades-Des'!F46</f>
        <v>0</v>
      </c>
      <c r="K48" s="92">
        <f>'Oportunidades-Des'!G46</f>
        <v>0</v>
      </c>
      <c r="L48" s="236">
        <f t="shared" si="1"/>
        <v>0</v>
      </c>
      <c r="M48" s="233">
        <f>'Resposta-Oport'!M48</f>
        <v>0</v>
      </c>
      <c r="N48" s="235">
        <f>'Resposta-Oport'!N48</f>
        <v>0</v>
      </c>
      <c r="O48" s="235">
        <v>0</v>
      </c>
      <c r="P48" s="370"/>
      <c r="Q48" s="370"/>
      <c r="R48" s="371"/>
      <c r="S48" s="372">
        <v>0</v>
      </c>
      <c r="T48" s="23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</row>
    <row r="49" spans="1:72" s="96" customFormat="1" ht="12.75">
      <c r="A49" s="97">
        <f>'Oport-Pré-Resposta'!A47</f>
        <v>39</v>
      </c>
      <c r="B49" s="256">
        <f>'Oportunidades-Des'!B47</f>
        <v>0</v>
      </c>
      <c r="C49" s="230">
        <f>'Oportunidades-Des'!C47</f>
        <v>0</v>
      </c>
      <c r="D49" s="257">
        <f>'Oportunidades-Des'!D47</f>
        <v>0</v>
      </c>
      <c r="E49" s="257">
        <f>'Oportunidades-Des'!E47</f>
        <v>0</v>
      </c>
      <c r="F49" s="232">
        <f>'Oportunidades-Des'!I47</f>
        <v>0</v>
      </c>
      <c r="G49" s="233" t="s">
        <v>24</v>
      </c>
      <c r="H49" s="234"/>
      <c r="I49" s="235">
        <v>0</v>
      </c>
      <c r="J49" s="99">
        <f>'Oportunidades-Des'!F47</f>
        <v>0</v>
      </c>
      <c r="K49" s="92">
        <f>'Oportunidades-Des'!G47</f>
        <v>0</v>
      </c>
      <c r="L49" s="236">
        <f t="shared" si="1"/>
        <v>0</v>
      </c>
      <c r="M49" s="233">
        <f>'Resposta-Oport'!M49</f>
        <v>0</v>
      </c>
      <c r="N49" s="235">
        <f>'Resposta-Oport'!N49</f>
        <v>0</v>
      </c>
      <c r="O49" s="235">
        <v>0</v>
      </c>
      <c r="P49" s="370"/>
      <c r="Q49" s="370"/>
      <c r="R49" s="371"/>
      <c r="S49" s="372">
        <v>0</v>
      </c>
      <c r="T49" s="23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</row>
    <row r="50" spans="1:72" s="96" customFormat="1" ht="12.75">
      <c r="A50" s="97">
        <f>'Oport-Pré-Resposta'!A48</f>
        <v>40</v>
      </c>
      <c r="B50" s="256">
        <f>'Oportunidades-Des'!B48</f>
        <v>0</v>
      </c>
      <c r="C50" s="230">
        <f>'Oportunidades-Des'!C48</f>
        <v>0</v>
      </c>
      <c r="D50" s="257">
        <f>'Oportunidades-Des'!D48</f>
        <v>0</v>
      </c>
      <c r="E50" s="257">
        <f>'Oportunidades-Des'!E48</f>
        <v>0</v>
      </c>
      <c r="F50" s="232">
        <f>'Oportunidades-Des'!I48</f>
        <v>0</v>
      </c>
      <c r="G50" s="233" t="s">
        <v>24</v>
      </c>
      <c r="H50" s="234"/>
      <c r="I50" s="235">
        <v>0</v>
      </c>
      <c r="J50" s="99">
        <f>'Oportunidades-Des'!F48</f>
        <v>0</v>
      </c>
      <c r="K50" s="92">
        <f>'Oportunidades-Des'!G48</f>
        <v>0</v>
      </c>
      <c r="L50" s="236">
        <f t="shared" si="1"/>
        <v>0</v>
      </c>
      <c r="M50" s="233">
        <f>'Resposta-Oport'!M50</f>
        <v>0</v>
      </c>
      <c r="N50" s="235">
        <f>'Resposta-Oport'!N50</f>
        <v>0</v>
      </c>
      <c r="O50" s="235">
        <v>0</v>
      </c>
      <c r="P50" s="370"/>
      <c r="Q50" s="370"/>
      <c r="R50" s="371"/>
      <c r="S50" s="372">
        <v>0</v>
      </c>
      <c r="T50" s="23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</row>
    <row r="51" spans="1:72" s="96" customFormat="1" ht="12.75">
      <c r="A51" s="97">
        <f>'Oport-Pré-Resposta'!A49</f>
        <v>41</v>
      </c>
      <c r="B51" s="256">
        <f>'Oportunidades-Des'!B49</f>
        <v>0</v>
      </c>
      <c r="C51" s="230">
        <f>'Oportunidades-Des'!C49</f>
        <v>0</v>
      </c>
      <c r="D51" s="257">
        <f>'Oportunidades-Des'!D49</f>
        <v>0</v>
      </c>
      <c r="E51" s="257">
        <f>'Oportunidades-Des'!E49</f>
        <v>0</v>
      </c>
      <c r="F51" s="232">
        <f>'Oportunidades-Des'!I49</f>
        <v>0</v>
      </c>
      <c r="G51" s="233" t="s">
        <v>24</v>
      </c>
      <c r="H51" s="234"/>
      <c r="I51" s="235">
        <v>0</v>
      </c>
      <c r="J51" s="99">
        <f>'Oportunidades-Des'!F49</f>
        <v>0</v>
      </c>
      <c r="K51" s="92">
        <f>'Oportunidades-Des'!G49</f>
        <v>0</v>
      </c>
      <c r="L51" s="236">
        <f t="shared" si="1"/>
        <v>0</v>
      </c>
      <c r="M51" s="233">
        <f>'Resposta-Oport'!M51</f>
        <v>0</v>
      </c>
      <c r="N51" s="235">
        <f>'Resposta-Oport'!N51</f>
        <v>0</v>
      </c>
      <c r="O51" s="235">
        <v>0</v>
      </c>
      <c r="P51" s="370"/>
      <c r="Q51" s="370"/>
      <c r="R51" s="371"/>
      <c r="S51" s="372">
        <v>0</v>
      </c>
      <c r="T51" s="23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</row>
    <row r="52" spans="1:72" s="96" customFormat="1" ht="12.75">
      <c r="A52" s="97">
        <f>'Oport-Pré-Resposta'!A50</f>
        <v>42</v>
      </c>
      <c r="B52" s="256">
        <f>'Oportunidades-Des'!B50</f>
        <v>0</v>
      </c>
      <c r="C52" s="230">
        <f>'Oportunidades-Des'!C50</f>
        <v>0</v>
      </c>
      <c r="D52" s="257">
        <f>'Oportunidades-Des'!D50</f>
        <v>0</v>
      </c>
      <c r="E52" s="257">
        <f>'Oportunidades-Des'!E50</f>
        <v>0</v>
      </c>
      <c r="F52" s="232">
        <f>'Oportunidades-Des'!I50</f>
        <v>0</v>
      </c>
      <c r="G52" s="233" t="s">
        <v>24</v>
      </c>
      <c r="H52" s="234"/>
      <c r="I52" s="235">
        <v>0</v>
      </c>
      <c r="J52" s="99">
        <f>'Oportunidades-Des'!F50</f>
        <v>0</v>
      </c>
      <c r="K52" s="92">
        <f>'Oportunidades-Des'!G50</f>
        <v>0</v>
      </c>
      <c r="L52" s="236">
        <f t="shared" si="1"/>
        <v>0</v>
      </c>
      <c r="M52" s="233">
        <f>'Resposta-Oport'!M52</f>
        <v>0</v>
      </c>
      <c r="N52" s="235">
        <f>'Resposta-Oport'!N52</f>
        <v>0</v>
      </c>
      <c r="O52" s="235">
        <v>0</v>
      </c>
      <c r="P52" s="370"/>
      <c r="Q52" s="370"/>
      <c r="R52" s="371"/>
      <c r="S52" s="372">
        <v>0</v>
      </c>
      <c r="T52" s="23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</row>
    <row r="53" spans="1:72" s="96" customFormat="1" ht="12.75">
      <c r="A53" s="97">
        <f>'Oport-Pré-Resposta'!A51</f>
        <v>43</v>
      </c>
      <c r="B53" s="256">
        <f>'Oportunidades-Des'!B51</f>
        <v>0</v>
      </c>
      <c r="C53" s="230">
        <f>'Oportunidades-Des'!C51</f>
        <v>0</v>
      </c>
      <c r="D53" s="257">
        <f>'Oportunidades-Des'!D51</f>
        <v>0</v>
      </c>
      <c r="E53" s="257">
        <f>'Oportunidades-Des'!E51</f>
        <v>0</v>
      </c>
      <c r="F53" s="232">
        <f>'Oportunidades-Des'!I51</f>
        <v>0</v>
      </c>
      <c r="G53" s="233" t="s">
        <v>24</v>
      </c>
      <c r="H53" s="234"/>
      <c r="I53" s="235">
        <v>0</v>
      </c>
      <c r="J53" s="99">
        <f>'Oportunidades-Des'!F51</f>
        <v>0</v>
      </c>
      <c r="K53" s="92">
        <f>'Oportunidades-Des'!G51</f>
        <v>0</v>
      </c>
      <c r="L53" s="236">
        <f t="shared" si="1"/>
        <v>0</v>
      </c>
      <c r="M53" s="233">
        <f>'Resposta-Oport'!M53</f>
        <v>0</v>
      </c>
      <c r="N53" s="235">
        <f>'Resposta-Oport'!N53</f>
        <v>0</v>
      </c>
      <c r="O53" s="235">
        <v>0</v>
      </c>
      <c r="P53" s="370"/>
      <c r="Q53" s="370"/>
      <c r="R53" s="371"/>
      <c r="S53" s="372">
        <v>0</v>
      </c>
      <c r="T53" s="23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</row>
    <row r="54" spans="1:72" s="96" customFormat="1" ht="12.75">
      <c r="A54" s="97">
        <f>'Oport-Pré-Resposta'!A52</f>
        <v>44</v>
      </c>
      <c r="B54" s="256">
        <f>'Oportunidades-Des'!B52</f>
        <v>0</v>
      </c>
      <c r="C54" s="230">
        <f>'Oportunidades-Des'!C52</f>
        <v>0</v>
      </c>
      <c r="D54" s="257">
        <f>'Oportunidades-Des'!D52</f>
        <v>0</v>
      </c>
      <c r="E54" s="257">
        <f>'Oportunidades-Des'!E52</f>
        <v>0</v>
      </c>
      <c r="F54" s="232">
        <f>'Oportunidades-Des'!I52</f>
        <v>0</v>
      </c>
      <c r="G54" s="233" t="s">
        <v>24</v>
      </c>
      <c r="H54" s="234"/>
      <c r="I54" s="235">
        <v>0</v>
      </c>
      <c r="J54" s="99">
        <f>'Oportunidades-Des'!F52</f>
        <v>0</v>
      </c>
      <c r="K54" s="92">
        <f>'Oportunidades-Des'!G52</f>
        <v>0</v>
      </c>
      <c r="L54" s="236">
        <f t="shared" si="1"/>
        <v>0</v>
      </c>
      <c r="M54" s="233">
        <f>'Resposta-Oport'!M54</f>
        <v>0</v>
      </c>
      <c r="N54" s="235">
        <f>'Resposta-Oport'!N54</f>
        <v>0</v>
      </c>
      <c r="O54" s="235">
        <v>0</v>
      </c>
      <c r="P54" s="370"/>
      <c r="Q54" s="370"/>
      <c r="R54" s="371"/>
      <c r="S54" s="372">
        <v>0</v>
      </c>
      <c r="T54" s="23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</row>
    <row r="55" spans="1:72" s="96" customFormat="1" ht="12.75">
      <c r="A55" s="97">
        <f>'Oport-Pré-Resposta'!A53</f>
        <v>45</v>
      </c>
      <c r="B55" s="256">
        <f>'Oportunidades-Des'!B53</f>
        <v>0</v>
      </c>
      <c r="C55" s="230">
        <f>'Oportunidades-Des'!C53</f>
        <v>0</v>
      </c>
      <c r="D55" s="257">
        <f>'Oportunidades-Des'!D53</f>
        <v>0</v>
      </c>
      <c r="E55" s="257">
        <f>'Oportunidades-Des'!E53</f>
        <v>0</v>
      </c>
      <c r="F55" s="232">
        <f>'Oportunidades-Des'!I53</f>
        <v>0</v>
      </c>
      <c r="G55" s="233" t="s">
        <v>24</v>
      </c>
      <c r="H55" s="234"/>
      <c r="I55" s="235">
        <v>0</v>
      </c>
      <c r="J55" s="99">
        <f>'Oportunidades-Des'!F53</f>
        <v>0</v>
      </c>
      <c r="K55" s="92">
        <f>'Oportunidades-Des'!G53</f>
        <v>0</v>
      </c>
      <c r="L55" s="236">
        <f t="shared" si="1"/>
        <v>0</v>
      </c>
      <c r="M55" s="233">
        <f>'Resposta-Oport'!M55</f>
        <v>0</v>
      </c>
      <c r="N55" s="235">
        <f>'Resposta-Oport'!N55</f>
        <v>0</v>
      </c>
      <c r="O55" s="235">
        <v>0</v>
      </c>
      <c r="P55" s="370"/>
      <c r="Q55" s="370"/>
      <c r="R55" s="371"/>
      <c r="S55" s="372">
        <v>0</v>
      </c>
      <c r="T55" s="23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</row>
    <row r="56" spans="1:72" s="96" customFormat="1" ht="12.75">
      <c r="A56" s="97">
        <f>'Oport-Pré-Resposta'!A54</f>
        <v>46</v>
      </c>
      <c r="B56" s="256">
        <f>'Oportunidades-Des'!B54</f>
        <v>0</v>
      </c>
      <c r="C56" s="230">
        <f>'Oportunidades-Des'!C54</f>
        <v>0</v>
      </c>
      <c r="D56" s="257">
        <f>'Oportunidades-Des'!D54</f>
        <v>0</v>
      </c>
      <c r="E56" s="257">
        <f>'Oportunidades-Des'!E54</f>
        <v>0</v>
      </c>
      <c r="F56" s="232">
        <f>'Oportunidades-Des'!I54</f>
        <v>0</v>
      </c>
      <c r="G56" s="233" t="s">
        <v>24</v>
      </c>
      <c r="H56" s="234"/>
      <c r="I56" s="235">
        <v>0</v>
      </c>
      <c r="J56" s="99">
        <f>'Oportunidades-Des'!F54</f>
        <v>0</v>
      </c>
      <c r="K56" s="92">
        <f>'Oportunidades-Des'!G54</f>
        <v>0</v>
      </c>
      <c r="L56" s="236">
        <f t="shared" si="1"/>
        <v>0</v>
      </c>
      <c r="M56" s="233">
        <f>'Resposta-Oport'!M56</f>
        <v>0</v>
      </c>
      <c r="N56" s="235">
        <f>'Resposta-Oport'!N56</f>
        <v>0</v>
      </c>
      <c r="O56" s="235">
        <v>0</v>
      </c>
      <c r="P56" s="370"/>
      <c r="Q56" s="370"/>
      <c r="R56" s="371"/>
      <c r="S56" s="372">
        <v>0</v>
      </c>
      <c r="T56" s="23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</row>
    <row r="57" spans="1:72" s="96" customFormat="1" ht="12.75">
      <c r="A57" s="97">
        <f>'Oport-Pré-Resposta'!A55</f>
        <v>47</v>
      </c>
      <c r="B57" s="256">
        <f>'Oportunidades-Des'!B55</f>
        <v>0</v>
      </c>
      <c r="C57" s="230">
        <f>'Oportunidades-Des'!C55</f>
        <v>0</v>
      </c>
      <c r="D57" s="257">
        <f>'Oportunidades-Des'!D55</f>
        <v>0</v>
      </c>
      <c r="E57" s="257">
        <f>'Oportunidades-Des'!E55</f>
        <v>0</v>
      </c>
      <c r="F57" s="232">
        <f>'Oportunidades-Des'!I55</f>
        <v>0</v>
      </c>
      <c r="G57" s="233" t="s">
        <v>24</v>
      </c>
      <c r="H57" s="234"/>
      <c r="I57" s="235">
        <v>0</v>
      </c>
      <c r="J57" s="99">
        <f>'Oportunidades-Des'!F55</f>
        <v>0</v>
      </c>
      <c r="K57" s="92">
        <f>'Oportunidades-Des'!G55</f>
        <v>0</v>
      </c>
      <c r="L57" s="236">
        <f t="shared" si="1"/>
        <v>0</v>
      </c>
      <c r="M57" s="233">
        <f>'Resposta-Oport'!M57</f>
        <v>0</v>
      </c>
      <c r="N57" s="235">
        <f>'Resposta-Oport'!N57</f>
        <v>0</v>
      </c>
      <c r="O57" s="235">
        <v>0</v>
      </c>
      <c r="P57" s="370"/>
      <c r="Q57" s="370"/>
      <c r="R57" s="371"/>
      <c r="S57" s="372">
        <v>0</v>
      </c>
      <c r="T57" s="23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</row>
    <row r="58" spans="1:72" s="96" customFormat="1" ht="12.75">
      <c r="A58" s="97">
        <f>'Oport-Pré-Resposta'!A56</f>
        <v>48</v>
      </c>
      <c r="B58" s="256">
        <f>'Oportunidades-Des'!B56</f>
        <v>0</v>
      </c>
      <c r="C58" s="230">
        <f>'Oportunidades-Des'!C56</f>
        <v>0</v>
      </c>
      <c r="D58" s="257">
        <f>'Oportunidades-Des'!D56</f>
        <v>0</v>
      </c>
      <c r="E58" s="257">
        <f>'Oportunidades-Des'!E56</f>
        <v>0</v>
      </c>
      <c r="F58" s="232">
        <f>'Oportunidades-Des'!I56</f>
        <v>0</v>
      </c>
      <c r="G58" s="233" t="s">
        <v>24</v>
      </c>
      <c r="H58" s="234"/>
      <c r="I58" s="235">
        <v>0</v>
      </c>
      <c r="J58" s="99">
        <f>'Oportunidades-Des'!F56</f>
        <v>0</v>
      </c>
      <c r="K58" s="92">
        <f>'Oportunidades-Des'!G56</f>
        <v>0</v>
      </c>
      <c r="L58" s="236">
        <f t="shared" si="1"/>
        <v>0</v>
      </c>
      <c r="M58" s="233">
        <f>'Resposta-Oport'!M58</f>
        <v>0</v>
      </c>
      <c r="N58" s="235">
        <f>'Resposta-Oport'!N58</f>
        <v>0</v>
      </c>
      <c r="O58" s="235">
        <v>0</v>
      </c>
      <c r="P58" s="370"/>
      <c r="Q58" s="370"/>
      <c r="R58" s="371"/>
      <c r="S58" s="372">
        <v>0</v>
      </c>
      <c r="T58" s="23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</row>
    <row r="59" spans="1:72" s="96" customFormat="1" ht="12.75">
      <c r="A59" s="97">
        <f>'Oport-Pré-Resposta'!A57</f>
        <v>49</v>
      </c>
      <c r="B59" s="256">
        <f>'Oportunidades-Des'!B57</f>
        <v>0</v>
      </c>
      <c r="C59" s="230">
        <f>'Oportunidades-Des'!C57</f>
        <v>0</v>
      </c>
      <c r="D59" s="257">
        <f>'Oportunidades-Des'!D57</f>
        <v>0</v>
      </c>
      <c r="E59" s="257">
        <f>'Oportunidades-Des'!E57</f>
        <v>0</v>
      </c>
      <c r="F59" s="232">
        <f>'Oportunidades-Des'!I57</f>
        <v>0</v>
      </c>
      <c r="G59" s="233" t="s">
        <v>24</v>
      </c>
      <c r="H59" s="234"/>
      <c r="I59" s="235">
        <v>0</v>
      </c>
      <c r="J59" s="99">
        <f>'Oportunidades-Des'!F57</f>
        <v>0</v>
      </c>
      <c r="K59" s="92">
        <f>'Oportunidades-Des'!G57</f>
        <v>0</v>
      </c>
      <c r="L59" s="236">
        <f t="shared" si="1"/>
        <v>0</v>
      </c>
      <c r="M59" s="233">
        <f>'Resposta-Oport'!M59</f>
        <v>0</v>
      </c>
      <c r="N59" s="235">
        <f>'Resposta-Oport'!N59</f>
        <v>0</v>
      </c>
      <c r="O59" s="235">
        <v>0</v>
      </c>
      <c r="P59" s="370"/>
      <c r="Q59" s="370"/>
      <c r="R59" s="371"/>
      <c r="S59" s="372">
        <v>0</v>
      </c>
      <c r="T59" s="23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</row>
    <row r="60" spans="1:72" s="96" customFormat="1" ht="12.75">
      <c r="A60" s="97">
        <f>'Oport-Pré-Resposta'!A58</f>
        <v>50</v>
      </c>
      <c r="B60" s="256">
        <f>'Oportunidades-Des'!B58</f>
        <v>0</v>
      </c>
      <c r="C60" s="230">
        <f>'Oportunidades-Des'!C58</f>
        <v>0</v>
      </c>
      <c r="D60" s="257">
        <f>'Oportunidades-Des'!D58</f>
        <v>0</v>
      </c>
      <c r="E60" s="257">
        <f>'Oportunidades-Des'!E58</f>
        <v>0</v>
      </c>
      <c r="F60" s="232">
        <f>'Oportunidades-Des'!I58</f>
        <v>0</v>
      </c>
      <c r="G60" s="233" t="s">
        <v>24</v>
      </c>
      <c r="H60" s="234"/>
      <c r="I60" s="235">
        <v>0</v>
      </c>
      <c r="J60" s="99">
        <f>'Oportunidades-Des'!F58</f>
        <v>0</v>
      </c>
      <c r="K60" s="92">
        <f>'Oportunidades-Des'!G58</f>
        <v>0</v>
      </c>
      <c r="L60" s="236">
        <f t="shared" si="1"/>
        <v>0</v>
      </c>
      <c r="M60" s="233">
        <f>'Resposta-Oport'!M60</f>
        <v>0</v>
      </c>
      <c r="N60" s="235">
        <f>'Resposta-Oport'!N60</f>
        <v>0</v>
      </c>
      <c r="O60" s="235">
        <v>0</v>
      </c>
      <c r="P60" s="370"/>
      <c r="Q60" s="370"/>
      <c r="R60" s="371"/>
      <c r="S60" s="372">
        <v>0</v>
      </c>
      <c r="T60" s="23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</row>
    <row r="61" spans="1:72" s="96" customFormat="1" ht="12.75">
      <c r="A61" s="97">
        <f>'Oport-Pré-Resposta'!A59</f>
        <v>51</v>
      </c>
      <c r="B61" s="256">
        <f>'Oportunidades-Des'!B59</f>
        <v>0</v>
      </c>
      <c r="C61" s="230">
        <f>'Oportunidades-Des'!C59</f>
        <v>0</v>
      </c>
      <c r="D61" s="257">
        <f>'Oportunidades-Des'!D59</f>
        <v>0</v>
      </c>
      <c r="E61" s="257">
        <f>'Oportunidades-Des'!E59</f>
        <v>0</v>
      </c>
      <c r="F61" s="232">
        <f>'Oportunidades-Des'!I59</f>
        <v>0</v>
      </c>
      <c r="G61" s="233" t="s">
        <v>24</v>
      </c>
      <c r="H61" s="234"/>
      <c r="I61" s="235">
        <v>0</v>
      </c>
      <c r="J61" s="99">
        <f>'Oportunidades-Des'!F59</f>
        <v>0</v>
      </c>
      <c r="K61" s="92">
        <f>'Oportunidades-Des'!G59</f>
        <v>0</v>
      </c>
      <c r="L61" s="236">
        <f t="shared" si="1"/>
        <v>0</v>
      </c>
      <c r="M61" s="233">
        <f>'Resposta-Oport'!M61</f>
        <v>0</v>
      </c>
      <c r="N61" s="235">
        <f>'Resposta-Oport'!N61</f>
        <v>0</v>
      </c>
      <c r="O61" s="235">
        <v>0</v>
      </c>
      <c r="P61" s="370"/>
      <c r="Q61" s="370"/>
      <c r="R61" s="371"/>
      <c r="S61" s="372">
        <v>0</v>
      </c>
      <c r="T61" s="23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</row>
    <row r="62" spans="1:72" s="96" customFormat="1" ht="12.75">
      <c r="A62" s="97">
        <f>'Oport-Pré-Resposta'!A60</f>
        <v>52</v>
      </c>
      <c r="B62" s="256">
        <f>'Oportunidades-Des'!B60</f>
        <v>0</v>
      </c>
      <c r="C62" s="230">
        <f>'Oportunidades-Des'!C60</f>
        <v>0</v>
      </c>
      <c r="D62" s="257">
        <f>'Oportunidades-Des'!D60</f>
        <v>0</v>
      </c>
      <c r="E62" s="257">
        <f>'Oportunidades-Des'!E60</f>
        <v>0</v>
      </c>
      <c r="F62" s="232">
        <f>'Oportunidades-Des'!I60</f>
        <v>0</v>
      </c>
      <c r="G62" s="233" t="s">
        <v>24</v>
      </c>
      <c r="H62" s="234"/>
      <c r="I62" s="235">
        <v>0</v>
      </c>
      <c r="J62" s="99">
        <f>'Oportunidades-Des'!F60</f>
        <v>0</v>
      </c>
      <c r="K62" s="92">
        <f>'Oportunidades-Des'!G60</f>
        <v>0</v>
      </c>
      <c r="L62" s="236">
        <f t="shared" si="1"/>
        <v>0</v>
      </c>
      <c r="M62" s="233">
        <f>'Resposta-Oport'!M62</f>
        <v>0</v>
      </c>
      <c r="N62" s="235">
        <f>'Resposta-Oport'!N62</f>
        <v>0</v>
      </c>
      <c r="O62" s="235">
        <v>0</v>
      </c>
      <c r="P62" s="370"/>
      <c r="Q62" s="370"/>
      <c r="R62" s="371"/>
      <c r="S62" s="372">
        <v>0</v>
      </c>
      <c r="T62" s="23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</row>
    <row r="63" spans="1:72" s="96" customFormat="1" ht="12.75">
      <c r="A63" s="97">
        <f>'Oport-Pré-Resposta'!A61</f>
        <v>53</v>
      </c>
      <c r="B63" s="256">
        <f>'Oportunidades-Des'!B61</f>
        <v>0</v>
      </c>
      <c r="C63" s="230">
        <f>'Oportunidades-Des'!C61</f>
        <v>0</v>
      </c>
      <c r="D63" s="257">
        <f>'Oportunidades-Des'!D61</f>
        <v>0</v>
      </c>
      <c r="E63" s="257">
        <f>'Oportunidades-Des'!E61</f>
        <v>0</v>
      </c>
      <c r="F63" s="232">
        <f>'Oportunidades-Des'!I61</f>
        <v>0</v>
      </c>
      <c r="G63" s="233" t="s">
        <v>24</v>
      </c>
      <c r="H63" s="234"/>
      <c r="I63" s="235">
        <v>0</v>
      </c>
      <c r="J63" s="99">
        <f>'Oportunidades-Des'!F61</f>
        <v>0</v>
      </c>
      <c r="K63" s="92">
        <f>'Oportunidades-Des'!G61</f>
        <v>0</v>
      </c>
      <c r="L63" s="236">
        <f t="shared" si="1"/>
        <v>0</v>
      </c>
      <c r="M63" s="233">
        <f>'Resposta-Oport'!M63</f>
        <v>0</v>
      </c>
      <c r="N63" s="235">
        <f>'Resposta-Oport'!N63</f>
        <v>0</v>
      </c>
      <c r="O63" s="235">
        <v>0</v>
      </c>
      <c r="P63" s="370"/>
      <c r="Q63" s="370"/>
      <c r="R63" s="371"/>
      <c r="S63" s="372">
        <v>0</v>
      </c>
      <c r="T63" s="23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</row>
    <row r="64" spans="1:72" s="96" customFormat="1" ht="12.75">
      <c r="A64" s="97">
        <f>'Oport-Pré-Resposta'!A62</f>
        <v>54</v>
      </c>
      <c r="B64" s="256">
        <f>'Oportunidades-Des'!B62</f>
        <v>0</v>
      </c>
      <c r="C64" s="230">
        <f>'Oportunidades-Des'!C62</f>
        <v>0</v>
      </c>
      <c r="D64" s="257">
        <f>'Oportunidades-Des'!D62</f>
        <v>0</v>
      </c>
      <c r="E64" s="257">
        <f>'Oportunidades-Des'!E62</f>
        <v>0</v>
      </c>
      <c r="F64" s="232">
        <f>'Oportunidades-Des'!I62</f>
        <v>0</v>
      </c>
      <c r="G64" s="233" t="s">
        <v>24</v>
      </c>
      <c r="H64" s="234"/>
      <c r="I64" s="235">
        <v>0</v>
      </c>
      <c r="J64" s="99">
        <f>'Oportunidades-Des'!F62</f>
        <v>0</v>
      </c>
      <c r="K64" s="92">
        <f>'Oportunidades-Des'!G62</f>
        <v>0</v>
      </c>
      <c r="L64" s="236">
        <f t="shared" si="1"/>
        <v>0</v>
      </c>
      <c r="M64" s="233">
        <f>'Resposta-Oport'!M64</f>
        <v>0</v>
      </c>
      <c r="N64" s="235">
        <f>'Resposta-Oport'!N64</f>
        <v>0</v>
      </c>
      <c r="O64" s="235">
        <v>0</v>
      </c>
      <c r="P64" s="370"/>
      <c r="Q64" s="370"/>
      <c r="R64" s="371"/>
      <c r="S64" s="372">
        <v>0</v>
      </c>
      <c r="T64" s="23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</row>
    <row r="65" spans="1:72" s="96" customFormat="1" ht="12.75">
      <c r="A65" s="97">
        <f>'Oport-Pré-Resposta'!A63</f>
        <v>55</v>
      </c>
      <c r="B65" s="256">
        <f>'Oportunidades-Des'!B63</f>
        <v>0</v>
      </c>
      <c r="C65" s="230">
        <f>'Oportunidades-Des'!C63</f>
        <v>0</v>
      </c>
      <c r="D65" s="257">
        <f>'Oportunidades-Des'!D63</f>
        <v>0</v>
      </c>
      <c r="E65" s="257">
        <f>'Oportunidades-Des'!E63</f>
        <v>0</v>
      </c>
      <c r="F65" s="232">
        <f>'Oportunidades-Des'!I63</f>
        <v>0</v>
      </c>
      <c r="G65" s="233" t="s">
        <v>24</v>
      </c>
      <c r="H65" s="234"/>
      <c r="I65" s="235">
        <v>0</v>
      </c>
      <c r="J65" s="99">
        <f>'Oportunidades-Des'!F63</f>
        <v>0</v>
      </c>
      <c r="K65" s="92">
        <f>'Oportunidades-Des'!G63</f>
        <v>0</v>
      </c>
      <c r="L65" s="236">
        <f t="shared" si="1"/>
        <v>0</v>
      </c>
      <c r="M65" s="233">
        <f>'Resposta-Oport'!M65</f>
        <v>0</v>
      </c>
      <c r="N65" s="235">
        <f>'Resposta-Oport'!N65</f>
        <v>0</v>
      </c>
      <c r="O65" s="235">
        <v>0</v>
      </c>
      <c r="P65" s="370"/>
      <c r="Q65" s="370"/>
      <c r="R65" s="371"/>
      <c r="S65" s="372">
        <v>0</v>
      </c>
      <c r="T65" s="23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</row>
    <row r="66" spans="1:72" s="96" customFormat="1" ht="12.75">
      <c r="A66" s="97">
        <f>'Oport-Pré-Resposta'!A64</f>
        <v>56</v>
      </c>
      <c r="B66" s="256">
        <f>'Oportunidades-Des'!B64</f>
        <v>0</v>
      </c>
      <c r="C66" s="230">
        <f>'Oportunidades-Des'!C64</f>
        <v>0</v>
      </c>
      <c r="D66" s="257">
        <f>'Oportunidades-Des'!D64</f>
        <v>0</v>
      </c>
      <c r="E66" s="257">
        <f>'Oportunidades-Des'!E64</f>
        <v>0</v>
      </c>
      <c r="F66" s="232">
        <f>'Oportunidades-Des'!I64</f>
        <v>0</v>
      </c>
      <c r="G66" s="233" t="s">
        <v>24</v>
      </c>
      <c r="H66" s="234"/>
      <c r="I66" s="235">
        <v>0</v>
      </c>
      <c r="J66" s="99">
        <f>'Oportunidades-Des'!F64</f>
        <v>0</v>
      </c>
      <c r="K66" s="92">
        <f>'Oportunidades-Des'!G64</f>
        <v>0</v>
      </c>
      <c r="L66" s="236">
        <f t="shared" si="1"/>
        <v>0</v>
      </c>
      <c r="M66" s="233">
        <f>'Resposta-Oport'!M66</f>
        <v>0</v>
      </c>
      <c r="N66" s="235">
        <f>'Resposta-Oport'!N66</f>
        <v>0</v>
      </c>
      <c r="O66" s="235">
        <v>0</v>
      </c>
      <c r="P66" s="370"/>
      <c r="Q66" s="370"/>
      <c r="R66" s="371"/>
      <c r="S66" s="372">
        <v>0</v>
      </c>
      <c r="T66" s="23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</row>
    <row r="67" spans="1:72" s="96" customFormat="1" ht="12.75">
      <c r="A67" s="97">
        <f>'Oport-Pré-Resposta'!A65</f>
        <v>57</v>
      </c>
      <c r="B67" s="256">
        <f>'Oportunidades-Des'!B65</f>
        <v>0</v>
      </c>
      <c r="C67" s="230">
        <f>'Oportunidades-Des'!C65</f>
        <v>0</v>
      </c>
      <c r="D67" s="257">
        <f>'Oportunidades-Des'!D65</f>
        <v>0</v>
      </c>
      <c r="E67" s="257">
        <f>'Oportunidades-Des'!E65</f>
        <v>0</v>
      </c>
      <c r="F67" s="232">
        <f>'Oportunidades-Des'!I65</f>
        <v>0</v>
      </c>
      <c r="G67" s="233" t="s">
        <v>24</v>
      </c>
      <c r="H67" s="234"/>
      <c r="I67" s="235">
        <v>0</v>
      </c>
      <c r="J67" s="99">
        <f>'Oportunidades-Des'!F65</f>
        <v>0</v>
      </c>
      <c r="K67" s="92">
        <f>'Oportunidades-Des'!G65</f>
        <v>0</v>
      </c>
      <c r="L67" s="236">
        <f t="shared" si="1"/>
        <v>0</v>
      </c>
      <c r="M67" s="233">
        <f>'Resposta-Oport'!M67</f>
        <v>0</v>
      </c>
      <c r="N67" s="235">
        <f>'Resposta-Oport'!N67</f>
        <v>0</v>
      </c>
      <c r="O67" s="235">
        <v>0</v>
      </c>
      <c r="P67" s="370"/>
      <c r="Q67" s="370"/>
      <c r="R67" s="371"/>
      <c r="S67" s="372">
        <v>0</v>
      </c>
      <c r="T67" s="23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</row>
    <row r="68" spans="1:72" s="96" customFormat="1" ht="12.75">
      <c r="A68" s="97">
        <f>'Oport-Pré-Resposta'!A66</f>
        <v>58</v>
      </c>
      <c r="B68" s="256">
        <f>'Oportunidades-Des'!B66</f>
        <v>0</v>
      </c>
      <c r="C68" s="230">
        <f>'Oportunidades-Des'!C66</f>
        <v>0</v>
      </c>
      <c r="D68" s="257">
        <f>'Oportunidades-Des'!D66</f>
        <v>0</v>
      </c>
      <c r="E68" s="257">
        <f>'Oportunidades-Des'!E66</f>
        <v>0</v>
      </c>
      <c r="F68" s="232">
        <f>'Oportunidades-Des'!I66</f>
        <v>0</v>
      </c>
      <c r="G68" s="233" t="s">
        <v>24</v>
      </c>
      <c r="H68" s="234"/>
      <c r="I68" s="235">
        <v>0</v>
      </c>
      <c r="J68" s="99">
        <f>'Oportunidades-Des'!F66</f>
        <v>0</v>
      </c>
      <c r="K68" s="92">
        <f>'Oportunidades-Des'!G66</f>
        <v>0</v>
      </c>
      <c r="L68" s="236">
        <f t="shared" si="1"/>
        <v>0</v>
      </c>
      <c r="M68" s="233">
        <f>'Resposta-Oport'!M68</f>
        <v>0</v>
      </c>
      <c r="N68" s="235">
        <f>'Resposta-Oport'!N68</f>
        <v>0</v>
      </c>
      <c r="O68" s="235">
        <v>0</v>
      </c>
      <c r="P68" s="370"/>
      <c r="Q68" s="370"/>
      <c r="R68" s="371"/>
      <c r="S68" s="372">
        <v>0</v>
      </c>
      <c r="T68" s="23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</row>
    <row r="69" spans="1:72" s="96" customFormat="1" ht="12.75">
      <c r="A69" s="97">
        <f>'Oport-Pré-Resposta'!A67</f>
        <v>59</v>
      </c>
      <c r="B69" s="256">
        <f>'Oportunidades-Des'!B67</f>
        <v>0</v>
      </c>
      <c r="C69" s="230">
        <f>'Oportunidades-Des'!C67</f>
        <v>0</v>
      </c>
      <c r="D69" s="257">
        <f>'Oportunidades-Des'!D67</f>
        <v>0</v>
      </c>
      <c r="E69" s="257">
        <f>'Oportunidades-Des'!E67</f>
        <v>0</v>
      </c>
      <c r="F69" s="232">
        <f>'Oportunidades-Des'!I67</f>
        <v>0</v>
      </c>
      <c r="G69" s="233" t="s">
        <v>24</v>
      </c>
      <c r="H69" s="234"/>
      <c r="I69" s="235">
        <v>0</v>
      </c>
      <c r="J69" s="99">
        <f>'Oportunidades-Des'!F67</f>
        <v>0</v>
      </c>
      <c r="K69" s="92">
        <f>'Oportunidades-Des'!G67</f>
        <v>0</v>
      </c>
      <c r="L69" s="236">
        <f t="shared" si="1"/>
        <v>0</v>
      </c>
      <c r="M69" s="233">
        <f>'Resposta-Oport'!M69</f>
        <v>0</v>
      </c>
      <c r="N69" s="235">
        <f>'Resposta-Oport'!N69</f>
        <v>0</v>
      </c>
      <c r="O69" s="235">
        <v>0</v>
      </c>
      <c r="P69" s="370"/>
      <c r="Q69" s="370"/>
      <c r="R69" s="371"/>
      <c r="S69" s="372">
        <v>0</v>
      </c>
      <c r="T69" s="23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</row>
    <row r="70" spans="1:72" s="96" customFormat="1" ht="12.75">
      <c r="A70" s="97">
        <f>'Oport-Pré-Resposta'!A68</f>
        <v>60</v>
      </c>
      <c r="B70" s="256">
        <f>'Oportunidades-Des'!B68</f>
        <v>0</v>
      </c>
      <c r="C70" s="230">
        <f>'Oportunidades-Des'!C68</f>
        <v>0</v>
      </c>
      <c r="D70" s="257">
        <f>'Oportunidades-Des'!D68</f>
        <v>0</v>
      </c>
      <c r="E70" s="257">
        <f>'Oportunidades-Des'!E68</f>
        <v>0</v>
      </c>
      <c r="F70" s="232">
        <f>'Oportunidades-Des'!I68</f>
        <v>0</v>
      </c>
      <c r="G70" s="233" t="s">
        <v>24</v>
      </c>
      <c r="H70" s="234"/>
      <c r="I70" s="235">
        <v>0</v>
      </c>
      <c r="J70" s="99">
        <f>'Oportunidades-Des'!F68</f>
        <v>0</v>
      </c>
      <c r="K70" s="92">
        <f>'Oportunidades-Des'!G68</f>
        <v>0</v>
      </c>
      <c r="L70" s="236">
        <f t="shared" si="1"/>
        <v>0</v>
      </c>
      <c r="M70" s="233">
        <f>'Resposta-Oport'!M70</f>
        <v>0</v>
      </c>
      <c r="N70" s="235">
        <f>'Resposta-Oport'!N70</f>
        <v>0</v>
      </c>
      <c r="O70" s="235">
        <v>0</v>
      </c>
      <c r="P70" s="370"/>
      <c r="Q70" s="370"/>
      <c r="R70" s="371"/>
      <c r="S70" s="372">
        <v>0</v>
      </c>
      <c r="T70" s="23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</row>
    <row r="71" spans="1:72" s="96" customFormat="1" ht="12.75">
      <c r="A71" s="97">
        <f>'Oport-Pré-Resposta'!A69</f>
        <v>61</v>
      </c>
      <c r="B71" s="256">
        <f>'Oportunidades-Des'!B69</f>
        <v>0</v>
      </c>
      <c r="C71" s="230">
        <f>'Oportunidades-Des'!C69</f>
        <v>0</v>
      </c>
      <c r="D71" s="257">
        <f>'Oportunidades-Des'!D69</f>
        <v>0</v>
      </c>
      <c r="E71" s="257">
        <f>'Oportunidades-Des'!E69</f>
        <v>0</v>
      </c>
      <c r="F71" s="232">
        <f>'Oportunidades-Des'!I69</f>
        <v>0</v>
      </c>
      <c r="G71" s="233" t="s">
        <v>24</v>
      </c>
      <c r="H71" s="234"/>
      <c r="I71" s="235">
        <v>0</v>
      </c>
      <c r="J71" s="99">
        <f>'Oportunidades-Des'!F69</f>
        <v>0</v>
      </c>
      <c r="K71" s="92">
        <f>'Oportunidades-Des'!G69</f>
        <v>0</v>
      </c>
      <c r="L71" s="236">
        <f t="shared" si="1"/>
        <v>0</v>
      </c>
      <c r="M71" s="233">
        <f>'Resposta-Oport'!M71</f>
        <v>0</v>
      </c>
      <c r="N71" s="235">
        <f>'Resposta-Oport'!N71</f>
        <v>0</v>
      </c>
      <c r="O71" s="235">
        <v>0</v>
      </c>
      <c r="P71" s="370"/>
      <c r="Q71" s="370"/>
      <c r="R71" s="371"/>
      <c r="S71" s="372">
        <v>0</v>
      </c>
      <c r="T71" s="23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</row>
    <row r="72" spans="1:72" s="96" customFormat="1" ht="12.75">
      <c r="A72" s="97">
        <f>'Oport-Pré-Resposta'!A70</f>
        <v>62</v>
      </c>
      <c r="B72" s="256">
        <f>'Oportunidades-Des'!B70</f>
        <v>0</v>
      </c>
      <c r="C72" s="230">
        <f>'Oportunidades-Des'!C70</f>
        <v>0</v>
      </c>
      <c r="D72" s="257">
        <f>'Oportunidades-Des'!D70</f>
        <v>0</v>
      </c>
      <c r="E72" s="257">
        <f>'Oportunidades-Des'!E70</f>
        <v>0</v>
      </c>
      <c r="F72" s="232">
        <f>'Oportunidades-Des'!I70</f>
        <v>0</v>
      </c>
      <c r="G72" s="233" t="s">
        <v>24</v>
      </c>
      <c r="H72" s="234"/>
      <c r="I72" s="235">
        <v>0</v>
      </c>
      <c r="J72" s="99">
        <f>'Oportunidades-Des'!F70</f>
        <v>0</v>
      </c>
      <c r="K72" s="92">
        <f>'Oportunidades-Des'!G70</f>
        <v>0</v>
      </c>
      <c r="L72" s="236">
        <f t="shared" si="1"/>
        <v>0</v>
      </c>
      <c r="M72" s="233">
        <f>'Resposta-Oport'!M72</f>
        <v>0</v>
      </c>
      <c r="N72" s="235">
        <f>'Resposta-Oport'!N72</f>
        <v>0</v>
      </c>
      <c r="O72" s="235">
        <v>0</v>
      </c>
      <c r="P72" s="370"/>
      <c r="Q72" s="370"/>
      <c r="R72" s="371"/>
      <c r="S72" s="372">
        <v>0</v>
      </c>
      <c r="T72" s="23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</row>
    <row r="73" spans="1:72" s="96" customFormat="1" ht="12.75">
      <c r="A73" s="97">
        <f>'Oport-Pré-Resposta'!A71</f>
        <v>63</v>
      </c>
      <c r="B73" s="256">
        <f>'Oportunidades-Des'!B71</f>
        <v>0</v>
      </c>
      <c r="C73" s="230">
        <f>'Oportunidades-Des'!C71</f>
        <v>0</v>
      </c>
      <c r="D73" s="257">
        <f>'Oportunidades-Des'!D71</f>
        <v>0</v>
      </c>
      <c r="E73" s="257">
        <f>'Oportunidades-Des'!E71</f>
        <v>0</v>
      </c>
      <c r="F73" s="232">
        <f>'Oportunidades-Des'!I71</f>
        <v>0</v>
      </c>
      <c r="G73" s="233" t="s">
        <v>24</v>
      </c>
      <c r="H73" s="234"/>
      <c r="I73" s="235">
        <v>0</v>
      </c>
      <c r="J73" s="99">
        <f>'Oportunidades-Des'!F71</f>
        <v>0</v>
      </c>
      <c r="K73" s="92">
        <f>'Oportunidades-Des'!G71</f>
        <v>0</v>
      </c>
      <c r="L73" s="236">
        <f t="shared" si="1"/>
        <v>0</v>
      </c>
      <c r="M73" s="233">
        <f>'Resposta-Oport'!M73</f>
        <v>0</v>
      </c>
      <c r="N73" s="235">
        <f>'Resposta-Oport'!N73</f>
        <v>0</v>
      </c>
      <c r="O73" s="235">
        <v>0</v>
      </c>
      <c r="P73" s="370"/>
      <c r="Q73" s="370"/>
      <c r="R73" s="371"/>
      <c r="S73" s="372">
        <v>0</v>
      </c>
      <c r="T73" s="23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</row>
    <row r="74" spans="1:72" s="96" customFormat="1" ht="12.75">
      <c r="A74" s="97">
        <f>'Oport-Pré-Resposta'!A72</f>
        <v>64</v>
      </c>
      <c r="B74" s="256">
        <f>'Oportunidades-Des'!B72</f>
        <v>0</v>
      </c>
      <c r="C74" s="230">
        <f>'Oportunidades-Des'!C72</f>
        <v>0</v>
      </c>
      <c r="D74" s="257">
        <f>'Oportunidades-Des'!D72</f>
        <v>0</v>
      </c>
      <c r="E74" s="257">
        <f>'Oportunidades-Des'!E72</f>
        <v>0</v>
      </c>
      <c r="F74" s="232">
        <f>'Oportunidades-Des'!I72</f>
        <v>0</v>
      </c>
      <c r="G74" s="233" t="s">
        <v>24</v>
      </c>
      <c r="H74" s="234"/>
      <c r="I74" s="235">
        <v>0</v>
      </c>
      <c r="J74" s="99">
        <f>'Oportunidades-Des'!F72</f>
        <v>0</v>
      </c>
      <c r="K74" s="92">
        <f>'Oportunidades-Des'!G72</f>
        <v>0</v>
      </c>
      <c r="L74" s="236">
        <f t="shared" si="1"/>
        <v>0</v>
      </c>
      <c r="M74" s="233">
        <f>'Resposta-Oport'!M74</f>
        <v>0</v>
      </c>
      <c r="N74" s="235">
        <f>'Resposta-Oport'!N74</f>
        <v>0</v>
      </c>
      <c r="O74" s="235">
        <v>0</v>
      </c>
      <c r="P74" s="370"/>
      <c r="Q74" s="370"/>
      <c r="R74" s="371"/>
      <c r="S74" s="372">
        <v>0</v>
      </c>
      <c r="T74" s="23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</row>
    <row r="75" spans="1:72" s="96" customFormat="1" ht="12.75">
      <c r="A75" s="97">
        <f>'Oport-Pré-Resposta'!A73</f>
        <v>65</v>
      </c>
      <c r="B75" s="256">
        <f>'Oportunidades-Des'!B73</f>
        <v>0</v>
      </c>
      <c r="C75" s="230">
        <f>'Oportunidades-Des'!C73</f>
        <v>0</v>
      </c>
      <c r="D75" s="257">
        <f>'Oportunidades-Des'!D73</f>
        <v>0</v>
      </c>
      <c r="E75" s="257">
        <f>'Oportunidades-Des'!E73</f>
        <v>0</v>
      </c>
      <c r="F75" s="232">
        <f>'Oportunidades-Des'!I73</f>
        <v>0</v>
      </c>
      <c r="G75" s="233" t="s">
        <v>24</v>
      </c>
      <c r="H75" s="234"/>
      <c r="I75" s="235">
        <v>0</v>
      </c>
      <c r="J75" s="99">
        <f>'Oportunidades-Des'!F73</f>
        <v>0</v>
      </c>
      <c r="K75" s="92">
        <f>'Oportunidades-Des'!G73</f>
        <v>0</v>
      </c>
      <c r="L75" s="236">
        <f aca="true" t="shared" si="2" ref="L75:L106">J75*K75</f>
        <v>0</v>
      </c>
      <c r="M75" s="233">
        <f>'Resposta-Oport'!M75</f>
        <v>0</v>
      </c>
      <c r="N75" s="235">
        <f>'Resposta-Oport'!N75</f>
        <v>0</v>
      </c>
      <c r="O75" s="235">
        <v>0</v>
      </c>
      <c r="P75" s="370"/>
      <c r="Q75" s="370"/>
      <c r="R75" s="371"/>
      <c r="S75" s="372">
        <v>0</v>
      </c>
      <c r="T75" s="23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</row>
    <row r="76" spans="1:72" s="96" customFormat="1" ht="12.75">
      <c r="A76" s="97">
        <f>'Oport-Pré-Resposta'!A74</f>
        <v>66</v>
      </c>
      <c r="B76" s="256">
        <f>'Oportunidades-Des'!B74</f>
        <v>0</v>
      </c>
      <c r="C76" s="230">
        <f>'Oportunidades-Des'!C74</f>
        <v>0</v>
      </c>
      <c r="D76" s="257">
        <f>'Oportunidades-Des'!D74</f>
        <v>0</v>
      </c>
      <c r="E76" s="257">
        <f>'Oportunidades-Des'!E74</f>
        <v>0</v>
      </c>
      <c r="F76" s="232">
        <f>'Oportunidades-Des'!I74</f>
        <v>0</v>
      </c>
      <c r="G76" s="233" t="s">
        <v>24</v>
      </c>
      <c r="H76" s="234"/>
      <c r="I76" s="235">
        <v>0</v>
      </c>
      <c r="J76" s="99">
        <f>'Oportunidades-Des'!F74</f>
        <v>0</v>
      </c>
      <c r="K76" s="92">
        <f>'Oportunidades-Des'!G74</f>
        <v>0</v>
      </c>
      <c r="L76" s="236">
        <f t="shared" si="2"/>
        <v>0</v>
      </c>
      <c r="M76" s="233">
        <f>'Resposta-Oport'!M76</f>
        <v>0</v>
      </c>
      <c r="N76" s="235">
        <f>'Resposta-Oport'!N76</f>
        <v>0</v>
      </c>
      <c r="O76" s="235">
        <v>0</v>
      </c>
      <c r="P76" s="370"/>
      <c r="Q76" s="370"/>
      <c r="R76" s="371"/>
      <c r="S76" s="372">
        <v>0</v>
      </c>
      <c r="T76" s="23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</row>
    <row r="77" spans="1:72" s="96" customFormat="1" ht="12.75">
      <c r="A77" s="97">
        <f>'Oport-Pré-Resposta'!A75</f>
        <v>67</v>
      </c>
      <c r="B77" s="256">
        <f>'Oportunidades-Des'!B75</f>
        <v>0</v>
      </c>
      <c r="C77" s="230">
        <f>'Oportunidades-Des'!C75</f>
        <v>0</v>
      </c>
      <c r="D77" s="257">
        <f>'Oportunidades-Des'!D75</f>
        <v>0</v>
      </c>
      <c r="E77" s="257">
        <f>'Oportunidades-Des'!E75</f>
        <v>0</v>
      </c>
      <c r="F77" s="232">
        <f>'Oportunidades-Des'!I75</f>
        <v>0</v>
      </c>
      <c r="G77" s="233" t="s">
        <v>24</v>
      </c>
      <c r="H77" s="234"/>
      <c r="I77" s="235">
        <v>0</v>
      </c>
      <c r="J77" s="99">
        <f>'Oportunidades-Des'!F75</f>
        <v>0</v>
      </c>
      <c r="K77" s="92">
        <f>'Oportunidades-Des'!G75</f>
        <v>0</v>
      </c>
      <c r="L77" s="236">
        <f t="shared" si="2"/>
        <v>0</v>
      </c>
      <c r="M77" s="233">
        <f>'Resposta-Oport'!M77</f>
        <v>0</v>
      </c>
      <c r="N77" s="235">
        <f>'Resposta-Oport'!N77</f>
        <v>0</v>
      </c>
      <c r="O77" s="235">
        <v>0</v>
      </c>
      <c r="P77" s="370"/>
      <c r="Q77" s="370"/>
      <c r="R77" s="371"/>
      <c r="S77" s="372">
        <v>0</v>
      </c>
      <c r="T77" s="23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</row>
    <row r="78" spans="1:72" s="96" customFormat="1" ht="12.75">
      <c r="A78" s="97">
        <f>'Oport-Pré-Resposta'!A76</f>
        <v>68</v>
      </c>
      <c r="B78" s="256">
        <f>'Oportunidades-Des'!B76</f>
        <v>0</v>
      </c>
      <c r="C78" s="230">
        <f>'Oportunidades-Des'!C76</f>
        <v>0</v>
      </c>
      <c r="D78" s="257">
        <f>'Oportunidades-Des'!D76</f>
        <v>0</v>
      </c>
      <c r="E78" s="257">
        <f>'Oportunidades-Des'!E76</f>
        <v>0</v>
      </c>
      <c r="F78" s="232">
        <f>'Oportunidades-Des'!I76</f>
        <v>0</v>
      </c>
      <c r="G78" s="233" t="s">
        <v>24</v>
      </c>
      <c r="H78" s="234"/>
      <c r="I78" s="235">
        <v>0</v>
      </c>
      <c r="J78" s="99">
        <f>'Oportunidades-Des'!F76</f>
        <v>0</v>
      </c>
      <c r="K78" s="92">
        <f>'Oportunidades-Des'!G76</f>
        <v>0</v>
      </c>
      <c r="L78" s="236">
        <f t="shared" si="2"/>
        <v>0</v>
      </c>
      <c r="M78" s="233">
        <f>'Resposta-Oport'!M78</f>
        <v>0</v>
      </c>
      <c r="N78" s="235">
        <f>'Resposta-Oport'!N78</f>
        <v>0</v>
      </c>
      <c r="O78" s="235">
        <v>0</v>
      </c>
      <c r="P78" s="370"/>
      <c r="Q78" s="370"/>
      <c r="R78" s="371"/>
      <c r="S78" s="372">
        <v>0</v>
      </c>
      <c r="T78" s="23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</row>
    <row r="79" spans="1:72" s="96" customFormat="1" ht="12.75">
      <c r="A79" s="97">
        <f>'Oport-Pré-Resposta'!A77</f>
        <v>69</v>
      </c>
      <c r="B79" s="256">
        <f>'Oportunidades-Des'!B77</f>
        <v>0</v>
      </c>
      <c r="C79" s="230">
        <f>'Oportunidades-Des'!C77</f>
        <v>0</v>
      </c>
      <c r="D79" s="257">
        <f>'Oportunidades-Des'!D77</f>
        <v>0</v>
      </c>
      <c r="E79" s="257">
        <f>'Oportunidades-Des'!E77</f>
        <v>0</v>
      </c>
      <c r="F79" s="232">
        <f>'Oportunidades-Des'!I77</f>
        <v>0</v>
      </c>
      <c r="G79" s="233" t="s">
        <v>24</v>
      </c>
      <c r="H79" s="234"/>
      <c r="I79" s="235">
        <v>0</v>
      </c>
      <c r="J79" s="99">
        <f>'Oportunidades-Des'!F77</f>
        <v>0</v>
      </c>
      <c r="K79" s="92">
        <f>'Oportunidades-Des'!G77</f>
        <v>0</v>
      </c>
      <c r="L79" s="236">
        <f t="shared" si="2"/>
        <v>0</v>
      </c>
      <c r="M79" s="233">
        <f>'Resposta-Oport'!M79</f>
        <v>0</v>
      </c>
      <c r="N79" s="235">
        <f>'Resposta-Oport'!N79</f>
        <v>0</v>
      </c>
      <c r="O79" s="235">
        <v>0</v>
      </c>
      <c r="P79" s="370"/>
      <c r="Q79" s="370"/>
      <c r="R79" s="371"/>
      <c r="S79" s="372">
        <v>0</v>
      </c>
      <c r="T79" s="23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</row>
    <row r="80" spans="1:72" s="96" customFormat="1" ht="12.75">
      <c r="A80" s="97">
        <f>'Oport-Pré-Resposta'!A78</f>
        <v>70</v>
      </c>
      <c r="B80" s="256">
        <f>'Oportunidades-Des'!B78</f>
        <v>0</v>
      </c>
      <c r="C80" s="230">
        <f>'Oportunidades-Des'!C78</f>
        <v>0</v>
      </c>
      <c r="D80" s="257">
        <f>'Oportunidades-Des'!D78</f>
        <v>0</v>
      </c>
      <c r="E80" s="257">
        <f>'Oportunidades-Des'!E78</f>
        <v>0</v>
      </c>
      <c r="F80" s="232">
        <f>'Oportunidades-Des'!I78</f>
        <v>0</v>
      </c>
      <c r="G80" s="233" t="s">
        <v>24</v>
      </c>
      <c r="H80" s="234"/>
      <c r="I80" s="235">
        <v>0</v>
      </c>
      <c r="J80" s="99">
        <f>'Oportunidades-Des'!F78</f>
        <v>0</v>
      </c>
      <c r="K80" s="92">
        <f>'Oportunidades-Des'!G78</f>
        <v>0</v>
      </c>
      <c r="L80" s="236">
        <f t="shared" si="2"/>
        <v>0</v>
      </c>
      <c r="M80" s="233">
        <f>'Resposta-Oport'!M80</f>
        <v>0</v>
      </c>
      <c r="N80" s="235">
        <f>'Resposta-Oport'!N80</f>
        <v>0</v>
      </c>
      <c r="O80" s="235">
        <v>0</v>
      </c>
      <c r="P80" s="370"/>
      <c r="Q80" s="370"/>
      <c r="R80" s="371"/>
      <c r="S80" s="372">
        <v>0</v>
      </c>
      <c r="T80" s="23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</row>
    <row r="81" spans="1:72" s="96" customFormat="1" ht="12.75">
      <c r="A81" s="97">
        <f>'Oport-Pré-Resposta'!A79</f>
        <v>71</v>
      </c>
      <c r="B81" s="256">
        <f>'Oportunidades-Des'!B79</f>
        <v>0</v>
      </c>
      <c r="C81" s="230">
        <f>'Oportunidades-Des'!C79</f>
        <v>0</v>
      </c>
      <c r="D81" s="257">
        <f>'Oportunidades-Des'!D79</f>
        <v>0</v>
      </c>
      <c r="E81" s="257">
        <f>'Oportunidades-Des'!E79</f>
        <v>0</v>
      </c>
      <c r="F81" s="232">
        <f>'Oportunidades-Des'!I79</f>
        <v>0</v>
      </c>
      <c r="G81" s="233" t="s">
        <v>24</v>
      </c>
      <c r="H81" s="234"/>
      <c r="I81" s="235">
        <v>0</v>
      </c>
      <c r="J81" s="99">
        <f>'Oportunidades-Des'!F79</f>
        <v>0</v>
      </c>
      <c r="K81" s="92">
        <f>'Oportunidades-Des'!G79</f>
        <v>0</v>
      </c>
      <c r="L81" s="236">
        <f t="shared" si="2"/>
        <v>0</v>
      </c>
      <c r="M81" s="233">
        <f>'Resposta-Oport'!M81</f>
        <v>0</v>
      </c>
      <c r="N81" s="235">
        <f>'Resposta-Oport'!N81</f>
        <v>0</v>
      </c>
      <c r="O81" s="235">
        <v>0</v>
      </c>
      <c r="P81" s="370"/>
      <c r="Q81" s="370"/>
      <c r="R81" s="371"/>
      <c r="S81" s="372">
        <v>0</v>
      </c>
      <c r="T81" s="23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</row>
    <row r="82" spans="1:72" s="96" customFormat="1" ht="12.75">
      <c r="A82" s="97">
        <f>'Oport-Pré-Resposta'!A80</f>
        <v>72</v>
      </c>
      <c r="B82" s="256">
        <f>'Oportunidades-Des'!B80</f>
        <v>0</v>
      </c>
      <c r="C82" s="230">
        <f>'Oportunidades-Des'!C80</f>
        <v>0</v>
      </c>
      <c r="D82" s="257">
        <f>'Oportunidades-Des'!D80</f>
        <v>0</v>
      </c>
      <c r="E82" s="257">
        <f>'Oportunidades-Des'!E80</f>
        <v>0</v>
      </c>
      <c r="F82" s="232">
        <f>'Oportunidades-Des'!I80</f>
        <v>0</v>
      </c>
      <c r="G82" s="233" t="s">
        <v>24</v>
      </c>
      <c r="H82" s="234"/>
      <c r="I82" s="235">
        <v>0</v>
      </c>
      <c r="J82" s="99">
        <f>'Oportunidades-Des'!F80</f>
        <v>0</v>
      </c>
      <c r="K82" s="92">
        <f>'Oportunidades-Des'!G80</f>
        <v>0</v>
      </c>
      <c r="L82" s="236">
        <f t="shared" si="2"/>
        <v>0</v>
      </c>
      <c r="M82" s="233">
        <f>'Resposta-Oport'!M82</f>
        <v>0</v>
      </c>
      <c r="N82" s="235">
        <f>'Resposta-Oport'!N82</f>
        <v>0</v>
      </c>
      <c r="O82" s="235">
        <v>0</v>
      </c>
      <c r="P82" s="370"/>
      <c r="Q82" s="370"/>
      <c r="R82" s="371"/>
      <c r="S82" s="372">
        <v>0</v>
      </c>
      <c r="T82" s="23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</row>
    <row r="83" spans="1:72" s="96" customFormat="1" ht="12.75">
      <c r="A83" s="97">
        <f>'Oport-Pré-Resposta'!A81</f>
        <v>73</v>
      </c>
      <c r="B83" s="256">
        <f>'Oportunidades-Des'!B81</f>
        <v>0</v>
      </c>
      <c r="C83" s="230">
        <f>'Oportunidades-Des'!C81</f>
        <v>0</v>
      </c>
      <c r="D83" s="257">
        <f>'Oportunidades-Des'!D81</f>
        <v>0</v>
      </c>
      <c r="E83" s="257">
        <f>'Oportunidades-Des'!E81</f>
        <v>0</v>
      </c>
      <c r="F83" s="232">
        <f>'Oportunidades-Des'!I81</f>
        <v>0</v>
      </c>
      <c r="G83" s="233" t="s">
        <v>24</v>
      </c>
      <c r="H83" s="234"/>
      <c r="I83" s="235">
        <v>0</v>
      </c>
      <c r="J83" s="99">
        <f>'Oportunidades-Des'!F81</f>
        <v>0</v>
      </c>
      <c r="K83" s="92">
        <f>'Oportunidades-Des'!G81</f>
        <v>0</v>
      </c>
      <c r="L83" s="236">
        <f t="shared" si="2"/>
        <v>0</v>
      </c>
      <c r="M83" s="233">
        <f>'Resposta-Oport'!M83</f>
        <v>0</v>
      </c>
      <c r="N83" s="235">
        <f>'Resposta-Oport'!N83</f>
        <v>0</v>
      </c>
      <c r="O83" s="235">
        <v>0</v>
      </c>
      <c r="P83" s="370"/>
      <c r="Q83" s="370"/>
      <c r="R83" s="371"/>
      <c r="S83" s="372">
        <v>0</v>
      </c>
      <c r="T83" s="23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</row>
    <row r="84" spans="1:72" s="96" customFormat="1" ht="12.75">
      <c r="A84" s="97">
        <f>'Oport-Pré-Resposta'!A82</f>
        <v>74</v>
      </c>
      <c r="B84" s="256">
        <f>'Oportunidades-Des'!B82</f>
        <v>0</v>
      </c>
      <c r="C84" s="230">
        <f>'Oportunidades-Des'!C82</f>
        <v>0</v>
      </c>
      <c r="D84" s="257">
        <f>'Oportunidades-Des'!D82</f>
        <v>0</v>
      </c>
      <c r="E84" s="257">
        <f>'Oportunidades-Des'!E82</f>
        <v>0</v>
      </c>
      <c r="F84" s="232">
        <f>'Oportunidades-Des'!I82</f>
        <v>0</v>
      </c>
      <c r="G84" s="233" t="s">
        <v>24</v>
      </c>
      <c r="H84" s="234"/>
      <c r="I84" s="235">
        <v>0</v>
      </c>
      <c r="J84" s="99">
        <f>'Oportunidades-Des'!F82</f>
        <v>0</v>
      </c>
      <c r="K84" s="92">
        <f>'Oportunidades-Des'!G82</f>
        <v>0</v>
      </c>
      <c r="L84" s="236">
        <f t="shared" si="2"/>
        <v>0</v>
      </c>
      <c r="M84" s="233">
        <f>'Resposta-Oport'!M84</f>
        <v>0</v>
      </c>
      <c r="N84" s="235">
        <f>'Resposta-Oport'!N84</f>
        <v>0</v>
      </c>
      <c r="O84" s="235">
        <v>0</v>
      </c>
      <c r="P84" s="370"/>
      <c r="Q84" s="370"/>
      <c r="R84" s="371"/>
      <c r="S84" s="372">
        <v>0</v>
      </c>
      <c r="T84" s="23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</row>
    <row r="85" spans="1:72" s="96" customFormat="1" ht="12.75">
      <c r="A85" s="97">
        <f>'Oport-Pré-Resposta'!A83</f>
        <v>75</v>
      </c>
      <c r="B85" s="256">
        <f>'Oportunidades-Des'!B83</f>
        <v>0</v>
      </c>
      <c r="C85" s="230">
        <f>'Oportunidades-Des'!C83</f>
        <v>0</v>
      </c>
      <c r="D85" s="257">
        <f>'Oportunidades-Des'!D83</f>
        <v>0</v>
      </c>
      <c r="E85" s="257">
        <f>'Oportunidades-Des'!E83</f>
        <v>0</v>
      </c>
      <c r="F85" s="232">
        <f>'Oportunidades-Des'!I83</f>
        <v>0</v>
      </c>
      <c r="G85" s="233" t="s">
        <v>24</v>
      </c>
      <c r="H85" s="234"/>
      <c r="I85" s="235">
        <v>0</v>
      </c>
      <c r="J85" s="99">
        <f>'Oportunidades-Des'!F83</f>
        <v>0</v>
      </c>
      <c r="K85" s="92">
        <f>'Oportunidades-Des'!G83</f>
        <v>0</v>
      </c>
      <c r="L85" s="236">
        <f t="shared" si="2"/>
        <v>0</v>
      </c>
      <c r="M85" s="233">
        <f>'Resposta-Oport'!M85</f>
        <v>0</v>
      </c>
      <c r="N85" s="235">
        <f>'Resposta-Oport'!N85</f>
        <v>0</v>
      </c>
      <c r="O85" s="235">
        <v>0</v>
      </c>
      <c r="P85" s="370"/>
      <c r="Q85" s="370"/>
      <c r="R85" s="371"/>
      <c r="S85" s="372">
        <v>0</v>
      </c>
      <c r="T85" s="23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</row>
    <row r="86" spans="1:72" s="96" customFormat="1" ht="12.75">
      <c r="A86" s="97">
        <f>'Oport-Pré-Resposta'!A84</f>
        <v>76</v>
      </c>
      <c r="B86" s="256">
        <f>'Oportunidades-Des'!B84</f>
        <v>0</v>
      </c>
      <c r="C86" s="230">
        <f>'Oportunidades-Des'!C84</f>
        <v>0</v>
      </c>
      <c r="D86" s="257">
        <f>'Oportunidades-Des'!D84</f>
        <v>0</v>
      </c>
      <c r="E86" s="257">
        <f>'Oportunidades-Des'!E84</f>
        <v>0</v>
      </c>
      <c r="F86" s="232">
        <f>'Oportunidades-Des'!I84</f>
        <v>0</v>
      </c>
      <c r="G86" s="233" t="s">
        <v>24</v>
      </c>
      <c r="H86" s="234"/>
      <c r="I86" s="235">
        <v>0</v>
      </c>
      <c r="J86" s="99">
        <f>'Oportunidades-Des'!F84</f>
        <v>0</v>
      </c>
      <c r="K86" s="92">
        <f>'Oportunidades-Des'!G84</f>
        <v>0</v>
      </c>
      <c r="L86" s="236">
        <f t="shared" si="2"/>
        <v>0</v>
      </c>
      <c r="M86" s="233">
        <f>'Resposta-Oport'!M86</f>
        <v>0</v>
      </c>
      <c r="N86" s="235">
        <f>'Resposta-Oport'!N86</f>
        <v>0</v>
      </c>
      <c r="O86" s="235">
        <v>0</v>
      </c>
      <c r="P86" s="370"/>
      <c r="Q86" s="370"/>
      <c r="R86" s="371"/>
      <c r="S86" s="372">
        <v>0</v>
      </c>
      <c r="T86" s="23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</row>
    <row r="87" spans="1:72" s="96" customFormat="1" ht="12.75">
      <c r="A87" s="97">
        <f>'Oport-Pré-Resposta'!A85</f>
        <v>77</v>
      </c>
      <c r="B87" s="256">
        <f>'Oportunidades-Des'!B85</f>
        <v>0</v>
      </c>
      <c r="C87" s="230">
        <f>'Oportunidades-Des'!C85</f>
        <v>0</v>
      </c>
      <c r="D87" s="257">
        <f>'Oportunidades-Des'!D85</f>
        <v>0</v>
      </c>
      <c r="E87" s="257">
        <f>'Oportunidades-Des'!E85</f>
        <v>0</v>
      </c>
      <c r="F87" s="232">
        <f>'Oportunidades-Des'!I85</f>
        <v>0</v>
      </c>
      <c r="G87" s="233" t="s">
        <v>24</v>
      </c>
      <c r="H87" s="234"/>
      <c r="I87" s="235">
        <v>0</v>
      </c>
      <c r="J87" s="99">
        <f>'Oportunidades-Des'!F85</f>
        <v>0</v>
      </c>
      <c r="K87" s="92">
        <f>'Oportunidades-Des'!G85</f>
        <v>0</v>
      </c>
      <c r="L87" s="236">
        <f t="shared" si="2"/>
        <v>0</v>
      </c>
      <c r="M87" s="233">
        <f>'Resposta-Oport'!M87</f>
        <v>0</v>
      </c>
      <c r="N87" s="235">
        <f>'Resposta-Oport'!N87</f>
        <v>0</v>
      </c>
      <c r="O87" s="235">
        <v>0</v>
      </c>
      <c r="P87" s="370"/>
      <c r="Q87" s="370"/>
      <c r="R87" s="371"/>
      <c r="S87" s="372">
        <v>0</v>
      </c>
      <c r="T87" s="23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</row>
    <row r="88" spans="1:72" s="96" customFormat="1" ht="12.75">
      <c r="A88" s="97">
        <f>'Oport-Pré-Resposta'!A86</f>
        <v>78</v>
      </c>
      <c r="B88" s="256">
        <f>'Oportunidades-Des'!B86</f>
        <v>0</v>
      </c>
      <c r="C88" s="230">
        <f>'Oportunidades-Des'!C86</f>
        <v>0</v>
      </c>
      <c r="D88" s="257">
        <f>'Oportunidades-Des'!D86</f>
        <v>0</v>
      </c>
      <c r="E88" s="257">
        <f>'Oportunidades-Des'!E86</f>
        <v>0</v>
      </c>
      <c r="F88" s="232">
        <f>'Oportunidades-Des'!I86</f>
        <v>0</v>
      </c>
      <c r="G88" s="233" t="s">
        <v>24</v>
      </c>
      <c r="H88" s="234"/>
      <c r="I88" s="235">
        <v>0</v>
      </c>
      <c r="J88" s="99">
        <f>'Oportunidades-Des'!F86</f>
        <v>0</v>
      </c>
      <c r="K88" s="92">
        <f>'Oportunidades-Des'!G86</f>
        <v>0</v>
      </c>
      <c r="L88" s="236">
        <f t="shared" si="2"/>
        <v>0</v>
      </c>
      <c r="M88" s="233">
        <f>'Resposta-Oport'!M88</f>
        <v>0</v>
      </c>
      <c r="N88" s="235">
        <f>'Resposta-Oport'!N88</f>
        <v>0</v>
      </c>
      <c r="O88" s="235">
        <v>0</v>
      </c>
      <c r="P88" s="370"/>
      <c r="Q88" s="370"/>
      <c r="R88" s="371"/>
      <c r="S88" s="372">
        <v>0</v>
      </c>
      <c r="T88" s="23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</row>
    <row r="89" spans="1:72" s="96" customFormat="1" ht="12.75">
      <c r="A89" s="97">
        <f>'Oport-Pré-Resposta'!A87</f>
        <v>79</v>
      </c>
      <c r="B89" s="256">
        <f>'Oportunidades-Des'!B87</f>
        <v>0</v>
      </c>
      <c r="C89" s="230">
        <f>'Oportunidades-Des'!C87</f>
        <v>0</v>
      </c>
      <c r="D89" s="257">
        <f>'Oportunidades-Des'!D87</f>
        <v>0</v>
      </c>
      <c r="E89" s="257">
        <f>'Oportunidades-Des'!E87</f>
        <v>0</v>
      </c>
      <c r="F89" s="232">
        <f>'Oportunidades-Des'!I87</f>
        <v>0</v>
      </c>
      <c r="G89" s="233" t="s">
        <v>24</v>
      </c>
      <c r="H89" s="234"/>
      <c r="I89" s="235">
        <v>0</v>
      </c>
      <c r="J89" s="99">
        <f>'Oportunidades-Des'!F87</f>
        <v>0</v>
      </c>
      <c r="K89" s="92">
        <f>'Oportunidades-Des'!G87</f>
        <v>0</v>
      </c>
      <c r="L89" s="236">
        <f t="shared" si="2"/>
        <v>0</v>
      </c>
      <c r="M89" s="233">
        <f>'Resposta-Oport'!M89</f>
        <v>0</v>
      </c>
      <c r="N89" s="235">
        <f>'Resposta-Oport'!N89</f>
        <v>0</v>
      </c>
      <c r="O89" s="235">
        <v>0</v>
      </c>
      <c r="P89" s="370"/>
      <c r="Q89" s="370"/>
      <c r="R89" s="371"/>
      <c r="S89" s="372">
        <v>0</v>
      </c>
      <c r="T89" s="23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</row>
    <row r="90" spans="1:72" s="96" customFormat="1" ht="12.75">
      <c r="A90" s="97">
        <f>'Oport-Pré-Resposta'!A88</f>
        <v>80</v>
      </c>
      <c r="B90" s="256">
        <f>'Oportunidades-Des'!B88</f>
        <v>0</v>
      </c>
      <c r="C90" s="230">
        <f>'Oportunidades-Des'!C88</f>
        <v>0</v>
      </c>
      <c r="D90" s="257">
        <f>'Oportunidades-Des'!D88</f>
        <v>0</v>
      </c>
      <c r="E90" s="257">
        <f>'Oportunidades-Des'!E88</f>
        <v>0</v>
      </c>
      <c r="F90" s="232">
        <f>'Oportunidades-Des'!I88</f>
        <v>0</v>
      </c>
      <c r="G90" s="233" t="s">
        <v>24</v>
      </c>
      <c r="H90" s="234"/>
      <c r="I90" s="235">
        <v>0</v>
      </c>
      <c r="J90" s="99">
        <f>'Oportunidades-Des'!F88</f>
        <v>0</v>
      </c>
      <c r="K90" s="92">
        <f>'Oportunidades-Des'!G88</f>
        <v>0</v>
      </c>
      <c r="L90" s="236">
        <f t="shared" si="2"/>
        <v>0</v>
      </c>
      <c r="M90" s="233">
        <f>'Resposta-Oport'!M90</f>
        <v>0</v>
      </c>
      <c r="N90" s="235">
        <f>'Resposta-Oport'!N90</f>
        <v>0</v>
      </c>
      <c r="O90" s="235">
        <v>0</v>
      </c>
      <c r="P90" s="370"/>
      <c r="Q90" s="370"/>
      <c r="R90" s="371"/>
      <c r="S90" s="372">
        <v>0</v>
      </c>
      <c r="T90" s="23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</row>
    <row r="91" spans="1:72" s="96" customFormat="1" ht="12.75">
      <c r="A91" s="97">
        <f>'Oport-Pré-Resposta'!A89</f>
        <v>81</v>
      </c>
      <c r="B91" s="256">
        <f>'Oportunidades-Des'!B89</f>
        <v>0</v>
      </c>
      <c r="C91" s="230">
        <f>'Oportunidades-Des'!C89</f>
        <v>0</v>
      </c>
      <c r="D91" s="257">
        <f>'Oportunidades-Des'!D89</f>
        <v>0</v>
      </c>
      <c r="E91" s="257">
        <f>'Oportunidades-Des'!E89</f>
        <v>0</v>
      </c>
      <c r="F91" s="232">
        <f>'Oportunidades-Des'!I89</f>
        <v>0</v>
      </c>
      <c r="G91" s="233" t="s">
        <v>24</v>
      </c>
      <c r="H91" s="234"/>
      <c r="I91" s="235">
        <v>0</v>
      </c>
      <c r="J91" s="99">
        <f>'Oportunidades-Des'!F89</f>
        <v>0</v>
      </c>
      <c r="K91" s="92">
        <f>'Oportunidades-Des'!G89</f>
        <v>0</v>
      </c>
      <c r="L91" s="236">
        <f t="shared" si="2"/>
        <v>0</v>
      </c>
      <c r="M91" s="233">
        <f>'Resposta-Oport'!M91</f>
        <v>0</v>
      </c>
      <c r="N91" s="235">
        <f>'Resposta-Oport'!N91</f>
        <v>0</v>
      </c>
      <c r="O91" s="235">
        <v>0</v>
      </c>
      <c r="P91" s="370"/>
      <c r="Q91" s="370"/>
      <c r="R91" s="371"/>
      <c r="S91" s="372">
        <v>0</v>
      </c>
      <c r="T91" s="23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</row>
    <row r="92" spans="1:72" s="96" customFormat="1" ht="12.75">
      <c r="A92" s="97">
        <f>'Oport-Pré-Resposta'!A90</f>
        <v>82</v>
      </c>
      <c r="B92" s="256">
        <f>'Oportunidades-Des'!B90</f>
        <v>0</v>
      </c>
      <c r="C92" s="230">
        <f>'Oportunidades-Des'!C90</f>
        <v>0</v>
      </c>
      <c r="D92" s="257">
        <f>'Oportunidades-Des'!D90</f>
        <v>0</v>
      </c>
      <c r="E92" s="257">
        <f>'Oportunidades-Des'!E90</f>
        <v>0</v>
      </c>
      <c r="F92" s="232">
        <f>'Oportunidades-Des'!I90</f>
        <v>0</v>
      </c>
      <c r="G92" s="233" t="s">
        <v>24</v>
      </c>
      <c r="H92" s="234"/>
      <c r="I92" s="235">
        <v>0</v>
      </c>
      <c r="J92" s="99">
        <f>'Oportunidades-Des'!F90</f>
        <v>0</v>
      </c>
      <c r="K92" s="92">
        <f>'Oportunidades-Des'!G90</f>
        <v>0</v>
      </c>
      <c r="L92" s="236">
        <f t="shared" si="2"/>
        <v>0</v>
      </c>
      <c r="M92" s="233">
        <f>'Resposta-Oport'!M92</f>
        <v>0</v>
      </c>
      <c r="N92" s="235">
        <f>'Resposta-Oport'!N92</f>
        <v>0</v>
      </c>
      <c r="O92" s="235">
        <v>0</v>
      </c>
      <c r="P92" s="370"/>
      <c r="Q92" s="370"/>
      <c r="R92" s="371"/>
      <c r="S92" s="372">
        <v>0</v>
      </c>
      <c r="T92" s="23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</row>
    <row r="93" spans="1:72" s="96" customFormat="1" ht="12.75">
      <c r="A93" s="97">
        <f>'Oport-Pré-Resposta'!A91</f>
        <v>83</v>
      </c>
      <c r="B93" s="256">
        <f>'Oportunidades-Des'!B91</f>
        <v>0</v>
      </c>
      <c r="C93" s="230">
        <f>'Oportunidades-Des'!C91</f>
        <v>0</v>
      </c>
      <c r="D93" s="257">
        <f>'Oportunidades-Des'!D91</f>
        <v>0</v>
      </c>
      <c r="E93" s="257">
        <f>'Oportunidades-Des'!E91</f>
        <v>0</v>
      </c>
      <c r="F93" s="232">
        <f>'Oportunidades-Des'!I91</f>
        <v>0</v>
      </c>
      <c r="G93" s="233" t="s">
        <v>24</v>
      </c>
      <c r="H93" s="234"/>
      <c r="I93" s="235">
        <v>0</v>
      </c>
      <c r="J93" s="99">
        <f>'Oportunidades-Des'!F91</f>
        <v>0</v>
      </c>
      <c r="K93" s="92">
        <f>'Oportunidades-Des'!G91</f>
        <v>0</v>
      </c>
      <c r="L93" s="236">
        <f t="shared" si="2"/>
        <v>0</v>
      </c>
      <c r="M93" s="233">
        <f>'Resposta-Oport'!M93</f>
        <v>0</v>
      </c>
      <c r="N93" s="235">
        <f>'Resposta-Oport'!N93</f>
        <v>0</v>
      </c>
      <c r="O93" s="235">
        <v>0</v>
      </c>
      <c r="P93" s="370"/>
      <c r="Q93" s="370"/>
      <c r="R93" s="371"/>
      <c r="S93" s="372">
        <v>0</v>
      </c>
      <c r="T93" s="23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</row>
    <row r="94" spans="1:72" s="96" customFormat="1" ht="12.75">
      <c r="A94" s="97">
        <f>'Oport-Pré-Resposta'!A92</f>
        <v>84</v>
      </c>
      <c r="B94" s="256">
        <f>'Oportunidades-Des'!B92</f>
        <v>0</v>
      </c>
      <c r="C94" s="230">
        <f>'Oportunidades-Des'!C92</f>
        <v>0</v>
      </c>
      <c r="D94" s="257">
        <f>'Oportunidades-Des'!D92</f>
        <v>0</v>
      </c>
      <c r="E94" s="257">
        <f>'Oportunidades-Des'!E92</f>
        <v>0</v>
      </c>
      <c r="F94" s="232">
        <f>'Oportunidades-Des'!I92</f>
        <v>0</v>
      </c>
      <c r="G94" s="233" t="s">
        <v>24</v>
      </c>
      <c r="H94" s="234"/>
      <c r="I94" s="235">
        <v>0</v>
      </c>
      <c r="J94" s="99">
        <f>'Oportunidades-Des'!F92</f>
        <v>0</v>
      </c>
      <c r="K94" s="92">
        <f>'Oportunidades-Des'!G92</f>
        <v>0</v>
      </c>
      <c r="L94" s="236">
        <f t="shared" si="2"/>
        <v>0</v>
      </c>
      <c r="M94" s="233">
        <f>'Resposta-Oport'!M94</f>
        <v>0</v>
      </c>
      <c r="N94" s="235">
        <f>'Resposta-Oport'!N94</f>
        <v>0</v>
      </c>
      <c r="O94" s="235">
        <v>0</v>
      </c>
      <c r="P94" s="370"/>
      <c r="Q94" s="370"/>
      <c r="R94" s="371"/>
      <c r="S94" s="372">
        <v>0</v>
      </c>
      <c r="T94" s="23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</row>
    <row r="95" spans="1:72" s="96" customFormat="1" ht="12.75">
      <c r="A95" s="97">
        <f>'Oport-Pré-Resposta'!A93</f>
        <v>85</v>
      </c>
      <c r="B95" s="256">
        <f>'Oportunidades-Des'!B93</f>
        <v>0</v>
      </c>
      <c r="C95" s="230">
        <f>'Oportunidades-Des'!C93</f>
        <v>0</v>
      </c>
      <c r="D95" s="257">
        <f>'Oportunidades-Des'!D93</f>
        <v>0</v>
      </c>
      <c r="E95" s="257">
        <f>'Oportunidades-Des'!E93</f>
        <v>0</v>
      </c>
      <c r="F95" s="232">
        <f>'Oportunidades-Des'!I93</f>
        <v>0</v>
      </c>
      <c r="G95" s="233" t="s">
        <v>24</v>
      </c>
      <c r="H95" s="234"/>
      <c r="I95" s="235">
        <v>0</v>
      </c>
      <c r="J95" s="99">
        <f>'Oportunidades-Des'!F93</f>
        <v>0</v>
      </c>
      <c r="K95" s="92">
        <f>'Oportunidades-Des'!G93</f>
        <v>0</v>
      </c>
      <c r="L95" s="236">
        <f t="shared" si="2"/>
        <v>0</v>
      </c>
      <c r="M95" s="233">
        <f>'Resposta-Oport'!M95</f>
        <v>0</v>
      </c>
      <c r="N95" s="235">
        <f>'Resposta-Oport'!N95</f>
        <v>0</v>
      </c>
      <c r="O95" s="235">
        <v>0</v>
      </c>
      <c r="P95" s="370"/>
      <c r="Q95" s="370"/>
      <c r="R95" s="371"/>
      <c r="S95" s="372">
        <v>0</v>
      </c>
      <c r="T95" s="23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</row>
    <row r="96" spans="1:72" s="96" customFormat="1" ht="12.75">
      <c r="A96" s="97">
        <f>'Oport-Pré-Resposta'!A94</f>
        <v>86</v>
      </c>
      <c r="B96" s="256">
        <f>'Oportunidades-Des'!B94</f>
        <v>0</v>
      </c>
      <c r="C96" s="230">
        <f>'Oportunidades-Des'!C94</f>
        <v>0</v>
      </c>
      <c r="D96" s="257">
        <f>'Oportunidades-Des'!D94</f>
        <v>0</v>
      </c>
      <c r="E96" s="257">
        <f>'Oportunidades-Des'!E94</f>
        <v>0</v>
      </c>
      <c r="F96" s="232">
        <f>'Oportunidades-Des'!I94</f>
        <v>0</v>
      </c>
      <c r="G96" s="233" t="s">
        <v>24</v>
      </c>
      <c r="H96" s="234"/>
      <c r="I96" s="235">
        <v>0</v>
      </c>
      <c r="J96" s="99">
        <f>'Oportunidades-Des'!F94</f>
        <v>0</v>
      </c>
      <c r="K96" s="92">
        <f>'Oportunidades-Des'!G94</f>
        <v>0</v>
      </c>
      <c r="L96" s="236">
        <f t="shared" si="2"/>
        <v>0</v>
      </c>
      <c r="M96" s="233">
        <f>'Resposta-Oport'!M96</f>
        <v>0</v>
      </c>
      <c r="N96" s="235">
        <f>'Resposta-Oport'!N96</f>
        <v>0</v>
      </c>
      <c r="O96" s="235">
        <v>0</v>
      </c>
      <c r="P96" s="370"/>
      <c r="Q96" s="370"/>
      <c r="R96" s="371"/>
      <c r="S96" s="372">
        <v>0</v>
      </c>
      <c r="T96" s="23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</row>
    <row r="97" spans="1:72" s="96" customFormat="1" ht="12.75">
      <c r="A97" s="97">
        <f>'Oport-Pré-Resposta'!A95</f>
        <v>87</v>
      </c>
      <c r="B97" s="256">
        <f>'Oportunidades-Des'!B95</f>
        <v>0</v>
      </c>
      <c r="C97" s="230">
        <f>'Oportunidades-Des'!C95</f>
        <v>0</v>
      </c>
      <c r="D97" s="257">
        <f>'Oportunidades-Des'!D95</f>
        <v>0</v>
      </c>
      <c r="E97" s="257">
        <f>'Oportunidades-Des'!E95</f>
        <v>0</v>
      </c>
      <c r="F97" s="232">
        <f>'Oportunidades-Des'!I95</f>
        <v>0</v>
      </c>
      <c r="G97" s="233" t="s">
        <v>24</v>
      </c>
      <c r="H97" s="234"/>
      <c r="I97" s="235">
        <v>0</v>
      </c>
      <c r="J97" s="99">
        <f>'Oportunidades-Des'!F95</f>
        <v>0</v>
      </c>
      <c r="K97" s="92">
        <f>'Oportunidades-Des'!G95</f>
        <v>0</v>
      </c>
      <c r="L97" s="236">
        <f t="shared" si="2"/>
        <v>0</v>
      </c>
      <c r="M97" s="233">
        <f>'Resposta-Oport'!M97</f>
        <v>0</v>
      </c>
      <c r="N97" s="235">
        <f>'Resposta-Oport'!N97</f>
        <v>0</v>
      </c>
      <c r="O97" s="235">
        <v>0</v>
      </c>
      <c r="P97" s="370"/>
      <c r="Q97" s="370"/>
      <c r="R97" s="371"/>
      <c r="S97" s="372">
        <v>0</v>
      </c>
      <c r="T97" s="23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</row>
    <row r="98" spans="1:72" s="96" customFormat="1" ht="12.75">
      <c r="A98" s="97">
        <f>'Oport-Pré-Resposta'!A96</f>
        <v>88</v>
      </c>
      <c r="B98" s="256">
        <f>'Oportunidades-Des'!B96</f>
        <v>0</v>
      </c>
      <c r="C98" s="230">
        <f>'Oportunidades-Des'!C96</f>
        <v>0</v>
      </c>
      <c r="D98" s="257">
        <f>'Oportunidades-Des'!D96</f>
        <v>0</v>
      </c>
      <c r="E98" s="257">
        <f>'Oportunidades-Des'!E96</f>
        <v>0</v>
      </c>
      <c r="F98" s="232">
        <f>'Oportunidades-Des'!I96</f>
        <v>0</v>
      </c>
      <c r="G98" s="233" t="s">
        <v>24</v>
      </c>
      <c r="H98" s="234"/>
      <c r="I98" s="235">
        <v>0</v>
      </c>
      <c r="J98" s="99">
        <f>'Oportunidades-Des'!F96</f>
        <v>0</v>
      </c>
      <c r="K98" s="92">
        <f>'Oportunidades-Des'!G96</f>
        <v>0</v>
      </c>
      <c r="L98" s="236">
        <f t="shared" si="2"/>
        <v>0</v>
      </c>
      <c r="M98" s="233">
        <f>'Resposta-Oport'!M98</f>
        <v>0</v>
      </c>
      <c r="N98" s="235">
        <f>'Resposta-Oport'!N98</f>
        <v>0</v>
      </c>
      <c r="O98" s="235">
        <v>0</v>
      </c>
      <c r="P98" s="370"/>
      <c r="Q98" s="370"/>
      <c r="R98" s="371"/>
      <c r="S98" s="372">
        <v>0</v>
      </c>
      <c r="T98" s="23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</row>
    <row r="99" spans="1:72" s="96" customFormat="1" ht="12.75">
      <c r="A99" s="97">
        <f>'Oport-Pré-Resposta'!A97</f>
        <v>89</v>
      </c>
      <c r="B99" s="256">
        <f>'Oportunidades-Des'!B97</f>
        <v>0</v>
      </c>
      <c r="C99" s="230">
        <f>'Oportunidades-Des'!C97</f>
        <v>0</v>
      </c>
      <c r="D99" s="257">
        <f>'Oportunidades-Des'!D97</f>
        <v>0</v>
      </c>
      <c r="E99" s="257">
        <f>'Oportunidades-Des'!E97</f>
        <v>0</v>
      </c>
      <c r="F99" s="232">
        <f>'Oportunidades-Des'!I97</f>
        <v>0</v>
      </c>
      <c r="G99" s="233" t="s">
        <v>24</v>
      </c>
      <c r="H99" s="234"/>
      <c r="I99" s="235">
        <v>0</v>
      </c>
      <c r="J99" s="99">
        <f>'Oportunidades-Des'!F97</f>
        <v>0</v>
      </c>
      <c r="K99" s="92">
        <f>'Oportunidades-Des'!G97</f>
        <v>0</v>
      </c>
      <c r="L99" s="236">
        <f t="shared" si="2"/>
        <v>0</v>
      </c>
      <c r="M99" s="233">
        <f>'Resposta-Oport'!M99</f>
        <v>0</v>
      </c>
      <c r="N99" s="235">
        <f>'Resposta-Oport'!N99</f>
        <v>0</v>
      </c>
      <c r="O99" s="235">
        <v>0</v>
      </c>
      <c r="P99" s="370"/>
      <c r="Q99" s="370"/>
      <c r="R99" s="371"/>
      <c r="S99" s="372">
        <v>0</v>
      </c>
      <c r="T99" s="23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5"/>
      <c r="BR99" s="95"/>
      <c r="BS99" s="95"/>
      <c r="BT99" s="95"/>
    </row>
    <row r="100" spans="1:72" s="96" customFormat="1" ht="12.75">
      <c r="A100" s="97">
        <f>'Oport-Pré-Resposta'!A98</f>
        <v>90</v>
      </c>
      <c r="B100" s="256">
        <f>'Oportunidades-Des'!B98</f>
        <v>0</v>
      </c>
      <c r="C100" s="230">
        <f>'Oportunidades-Des'!C98</f>
        <v>0</v>
      </c>
      <c r="D100" s="257">
        <f>'Oportunidades-Des'!D98</f>
        <v>0</v>
      </c>
      <c r="E100" s="257">
        <f>'Oportunidades-Des'!E98</f>
        <v>0</v>
      </c>
      <c r="F100" s="232">
        <f>'Oportunidades-Des'!I98</f>
        <v>0</v>
      </c>
      <c r="G100" s="233" t="s">
        <v>24</v>
      </c>
      <c r="H100" s="234"/>
      <c r="I100" s="235">
        <v>0</v>
      </c>
      <c r="J100" s="99">
        <f>'Oportunidades-Des'!F98</f>
        <v>0</v>
      </c>
      <c r="K100" s="92">
        <f>'Oportunidades-Des'!G98</f>
        <v>0</v>
      </c>
      <c r="L100" s="236">
        <f t="shared" si="2"/>
        <v>0</v>
      </c>
      <c r="M100" s="233">
        <f>'Resposta-Oport'!M100</f>
        <v>0</v>
      </c>
      <c r="N100" s="235">
        <f>'Resposta-Oport'!N100</f>
        <v>0</v>
      </c>
      <c r="O100" s="235">
        <v>0</v>
      </c>
      <c r="P100" s="370"/>
      <c r="Q100" s="370"/>
      <c r="R100" s="371"/>
      <c r="S100" s="372">
        <v>0</v>
      </c>
      <c r="T100" s="23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</row>
    <row r="101" spans="1:72" s="96" customFormat="1" ht="12.75">
      <c r="A101" s="97">
        <f>'Oport-Pré-Resposta'!A99</f>
        <v>91</v>
      </c>
      <c r="B101" s="256">
        <f>'Oportunidades-Des'!B99</f>
        <v>0</v>
      </c>
      <c r="C101" s="230">
        <f>'Oportunidades-Des'!C99</f>
        <v>0</v>
      </c>
      <c r="D101" s="257">
        <f>'Oportunidades-Des'!D99</f>
        <v>0</v>
      </c>
      <c r="E101" s="257">
        <f>'Oportunidades-Des'!E99</f>
        <v>0</v>
      </c>
      <c r="F101" s="232">
        <f>'Oportunidades-Des'!I99</f>
        <v>0</v>
      </c>
      <c r="G101" s="233" t="s">
        <v>24</v>
      </c>
      <c r="H101" s="234"/>
      <c r="I101" s="235">
        <v>0</v>
      </c>
      <c r="J101" s="99">
        <f>'Oportunidades-Des'!F99</f>
        <v>0</v>
      </c>
      <c r="K101" s="92">
        <f>'Oportunidades-Des'!G99</f>
        <v>0</v>
      </c>
      <c r="L101" s="236">
        <f t="shared" si="2"/>
        <v>0</v>
      </c>
      <c r="M101" s="233">
        <f>'Resposta-Oport'!M101</f>
        <v>0</v>
      </c>
      <c r="N101" s="235">
        <f>'Resposta-Oport'!N101</f>
        <v>0</v>
      </c>
      <c r="O101" s="235">
        <v>0</v>
      </c>
      <c r="P101" s="370"/>
      <c r="Q101" s="370"/>
      <c r="R101" s="371"/>
      <c r="S101" s="372">
        <v>0</v>
      </c>
      <c r="T101" s="23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  <c r="BP101" s="95"/>
      <c r="BQ101" s="95"/>
      <c r="BR101" s="95"/>
      <c r="BS101" s="95"/>
      <c r="BT101" s="95"/>
    </row>
    <row r="102" spans="1:72" s="96" customFormat="1" ht="12.75">
      <c r="A102" s="97">
        <f>'Oport-Pré-Resposta'!A100</f>
        <v>92</v>
      </c>
      <c r="B102" s="256">
        <f>'Oportunidades-Des'!B100</f>
        <v>0</v>
      </c>
      <c r="C102" s="230">
        <f>'Oportunidades-Des'!C100</f>
        <v>0</v>
      </c>
      <c r="D102" s="257">
        <f>'Oportunidades-Des'!D100</f>
        <v>0</v>
      </c>
      <c r="E102" s="257">
        <f>'Oportunidades-Des'!E100</f>
        <v>0</v>
      </c>
      <c r="F102" s="232">
        <f>'Oportunidades-Des'!I100</f>
        <v>0</v>
      </c>
      <c r="G102" s="233" t="s">
        <v>24</v>
      </c>
      <c r="H102" s="234"/>
      <c r="I102" s="235">
        <v>0</v>
      </c>
      <c r="J102" s="99">
        <f>'Oportunidades-Des'!F100</f>
        <v>0</v>
      </c>
      <c r="K102" s="92">
        <f>'Oportunidades-Des'!G100</f>
        <v>0</v>
      </c>
      <c r="L102" s="236">
        <f t="shared" si="2"/>
        <v>0</v>
      </c>
      <c r="M102" s="233">
        <f>'Resposta-Oport'!M102</f>
        <v>0</v>
      </c>
      <c r="N102" s="235">
        <f>'Resposta-Oport'!N102</f>
        <v>0</v>
      </c>
      <c r="O102" s="235">
        <v>0</v>
      </c>
      <c r="P102" s="370"/>
      <c r="Q102" s="370"/>
      <c r="R102" s="371"/>
      <c r="S102" s="372">
        <v>0</v>
      </c>
      <c r="T102" s="23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</row>
    <row r="103" spans="1:72" s="96" customFormat="1" ht="12.75">
      <c r="A103" s="97">
        <f>'Oport-Pré-Resposta'!A101</f>
        <v>93</v>
      </c>
      <c r="B103" s="256">
        <f>'Oportunidades-Des'!B101</f>
        <v>0</v>
      </c>
      <c r="C103" s="230">
        <f>'Oportunidades-Des'!C101</f>
        <v>0</v>
      </c>
      <c r="D103" s="257">
        <f>'Oportunidades-Des'!D101</f>
        <v>0</v>
      </c>
      <c r="E103" s="257">
        <f>'Oportunidades-Des'!E101</f>
        <v>0</v>
      </c>
      <c r="F103" s="232">
        <f>'Oportunidades-Des'!I101</f>
        <v>0</v>
      </c>
      <c r="G103" s="233" t="s">
        <v>24</v>
      </c>
      <c r="H103" s="234"/>
      <c r="I103" s="235">
        <v>0</v>
      </c>
      <c r="J103" s="99">
        <f>'Oportunidades-Des'!F101</f>
        <v>0</v>
      </c>
      <c r="K103" s="92">
        <f>'Oportunidades-Des'!G101</f>
        <v>0</v>
      </c>
      <c r="L103" s="236">
        <f t="shared" si="2"/>
        <v>0</v>
      </c>
      <c r="M103" s="233">
        <f>'Resposta-Oport'!M103</f>
        <v>0</v>
      </c>
      <c r="N103" s="235">
        <f>'Resposta-Oport'!N103</f>
        <v>0</v>
      </c>
      <c r="O103" s="235">
        <v>0</v>
      </c>
      <c r="P103" s="370"/>
      <c r="Q103" s="370"/>
      <c r="R103" s="371"/>
      <c r="S103" s="372">
        <v>0</v>
      </c>
      <c r="T103" s="23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</row>
    <row r="104" spans="1:72" s="96" customFormat="1" ht="12.75">
      <c r="A104" s="97">
        <f>'Oport-Pré-Resposta'!A102</f>
        <v>94</v>
      </c>
      <c r="B104" s="256">
        <f>'Oportunidades-Des'!B102</f>
        <v>0</v>
      </c>
      <c r="C104" s="230">
        <f>'Oportunidades-Des'!C102</f>
        <v>0</v>
      </c>
      <c r="D104" s="257">
        <f>'Oportunidades-Des'!D102</f>
        <v>0</v>
      </c>
      <c r="E104" s="257">
        <f>'Oportunidades-Des'!E102</f>
        <v>0</v>
      </c>
      <c r="F104" s="232">
        <f>'Oportunidades-Des'!I102</f>
        <v>0</v>
      </c>
      <c r="G104" s="233" t="s">
        <v>24</v>
      </c>
      <c r="H104" s="234"/>
      <c r="I104" s="235">
        <v>0</v>
      </c>
      <c r="J104" s="99">
        <f>'Oportunidades-Des'!F102</f>
        <v>0</v>
      </c>
      <c r="K104" s="92">
        <f>'Oportunidades-Des'!G102</f>
        <v>0</v>
      </c>
      <c r="L104" s="236">
        <f t="shared" si="2"/>
        <v>0</v>
      </c>
      <c r="M104" s="233">
        <f>'Resposta-Oport'!M104</f>
        <v>0</v>
      </c>
      <c r="N104" s="235">
        <f>'Resposta-Oport'!N104</f>
        <v>0</v>
      </c>
      <c r="O104" s="235">
        <v>0</v>
      </c>
      <c r="P104" s="370"/>
      <c r="Q104" s="370"/>
      <c r="R104" s="371"/>
      <c r="S104" s="372">
        <v>0</v>
      </c>
      <c r="T104" s="23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95"/>
      <c r="BQ104" s="95"/>
      <c r="BR104" s="95"/>
      <c r="BS104" s="95"/>
      <c r="BT104" s="95"/>
    </row>
    <row r="105" spans="1:72" s="96" customFormat="1" ht="12.75">
      <c r="A105" s="97">
        <f>'Oport-Pré-Resposta'!A103</f>
        <v>95</v>
      </c>
      <c r="B105" s="256">
        <f>'Oportunidades-Des'!B103</f>
        <v>0</v>
      </c>
      <c r="C105" s="230">
        <f>'Oportunidades-Des'!C103</f>
        <v>0</v>
      </c>
      <c r="D105" s="257">
        <f>'Oportunidades-Des'!D103</f>
        <v>0</v>
      </c>
      <c r="E105" s="257">
        <f>'Oportunidades-Des'!E103</f>
        <v>0</v>
      </c>
      <c r="F105" s="232">
        <f>'Oportunidades-Des'!I103</f>
        <v>0</v>
      </c>
      <c r="G105" s="233" t="s">
        <v>24</v>
      </c>
      <c r="H105" s="234"/>
      <c r="I105" s="235">
        <v>0</v>
      </c>
      <c r="J105" s="99">
        <f>'Oportunidades-Des'!F103</f>
        <v>0</v>
      </c>
      <c r="K105" s="92">
        <f>'Oportunidades-Des'!G103</f>
        <v>0</v>
      </c>
      <c r="L105" s="236">
        <f t="shared" si="2"/>
        <v>0</v>
      </c>
      <c r="M105" s="233">
        <f>'Resposta-Oport'!M105</f>
        <v>0</v>
      </c>
      <c r="N105" s="235">
        <f>'Resposta-Oport'!N105</f>
        <v>0</v>
      </c>
      <c r="O105" s="235">
        <v>0</v>
      </c>
      <c r="P105" s="370"/>
      <c r="Q105" s="370"/>
      <c r="R105" s="371"/>
      <c r="S105" s="372">
        <v>0</v>
      </c>
      <c r="T105" s="23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</row>
    <row r="106" spans="1:72" s="96" customFormat="1" ht="12.75">
      <c r="A106" s="97">
        <f>'Oport-Pré-Resposta'!A104</f>
        <v>96</v>
      </c>
      <c r="B106" s="256">
        <f>'Oportunidades-Des'!B104</f>
        <v>0</v>
      </c>
      <c r="C106" s="230">
        <f>'Oportunidades-Des'!C104</f>
        <v>0</v>
      </c>
      <c r="D106" s="257">
        <f>'Oportunidades-Des'!D104</f>
        <v>0</v>
      </c>
      <c r="E106" s="257">
        <f>'Oportunidades-Des'!E104</f>
        <v>0</v>
      </c>
      <c r="F106" s="232">
        <f>'Oportunidades-Des'!I104</f>
        <v>0</v>
      </c>
      <c r="G106" s="233" t="s">
        <v>24</v>
      </c>
      <c r="H106" s="234"/>
      <c r="I106" s="235">
        <v>0</v>
      </c>
      <c r="J106" s="99">
        <f>'Oportunidades-Des'!F104</f>
        <v>0</v>
      </c>
      <c r="K106" s="92">
        <f>'Oportunidades-Des'!G104</f>
        <v>0</v>
      </c>
      <c r="L106" s="236">
        <f t="shared" si="2"/>
        <v>0</v>
      </c>
      <c r="M106" s="233">
        <f>'Resposta-Oport'!M106</f>
        <v>0</v>
      </c>
      <c r="N106" s="235">
        <f>'Resposta-Oport'!N106</f>
        <v>0</v>
      </c>
      <c r="O106" s="235">
        <v>0</v>
      </c>
      <c r="P106" s="370"/>
      <c r="Q106" s="370"/>
      <c r="R106" s="371"/>
      <c r="S106" s="372">
        <v>0</v>
      </c>
      <c r="T106" s="23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</row>
    <row r="107" spans="1:72" s="96" customFormat="1" ht="12.75">
      <c r="A107" s="97">
        <f>'Oport-Pré-Resposta'!A105</f>
        <v>97</v>
      </c>
      <c r="B107" s="256">
        <f>'Oportunidades-Des'!B105</f>
        <v>0</v>
      </c>
      <c r="C107" s="230">
        <f>'Oportunidades-Des'!C105</f>
        <v>0</v>
      </c>
      <c r="D107" s="257">
        <f>'Oportunidades-Des'!D105</f>
        <v>0</v>
      </c>
      <c r="E107" s="257">
        <f>'Oportunidades-Des'!E105</f>
        <v>0</v>
      </c>
      <c r="F107" s="232">
        <f>'Oportunidades-Des'!I105</f>
        <v>0</v>
      </c>
      <c r="G107" s="233" t="s">
        <v>24</v>
      </c>
      <c r="H107" s="234"/>
      <c r="I107" s="235">
        <v>0</v>
      </c>
      <c r="J107" s="99">
        <f>'Oportunidades-Des'!F105</f>
        <v>0</v>
      </c>
      <c r="K107" s="92">
        <f>'Oportunidades-Des'!G105</f>
        <v>0</v>
      </c>
      <c r="L107" s="236">
        <f aca="true" t="shared" si="3" ref="L107:L138">J107*K107</f>
        <v>0</v>
      </c>
      <c r="M107" s="233">
        <f>'Resposta-Oport'!M107</f>
        <v>0</v>
      </c>
      <c r="N107" s="235">
        <f>'Resposta-Oport'!N107</f>
        <v>0</v>
      </c>
      <c r="O107" s="235">
        <v>0</v>
      </c>
      <c r="P107" s="370"/>
      <c r="Q107" s="370"/>
      <c r="R107" s="371"/>
      <c r="S107" s="372">
        <v>0</v>
      </c>
      <c r="T107" s="23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</row>
    <row r="108" spans="1:72" s="96" customFormat="1" ht="12.75">
      <c r="A108" s="97">
        <f>'Oport-Pré-Resposta'!A106</f>
        <v>98</v>
      </c>
      <c r="B108" s="256">
        <f>'Oportunidades-Des'!B106</f>
        <v>0</v>
      </c>
      <c r="C108" s="230">
        <f>'Oportunidades-Des'!C106</f>
        <v>0</v>
      </c>
      <c r="D108" s="257">
        <f>'Oportunidades-Des'!D106</f>
        <v>0</v>
      </c>
      <c r="E108" s="257">
        <f>'Oportunidades-Des'!E106</f>
        <v>0</v>
      </c>
      <c r="F108" s="232">
        <f>'Oportunidades-Des'!I106</f>
        <v>0</v>
      </c>
      <c r="G108" s="233" t="s">
        <v>24</v>
      </c>
      <c r="H108" s="234"/>
      <c r="I108" s="235">
        <v>0</v>
      </c>
      <c r="J108" s="99">
        <f>'Oportunidades-Des'!F106</f>
        <v>0</v>
      </c>
      <c r="K108" s="92">
        <f>'Oportunidades-Des'!G106</f>
        <v>0</v>
      </c>
      <c r="L108" s="236">
        <f t="shared" si="3"/>
        <v>0</v>
      </c>
      <c r="M108" s="233">
        <f>'Resposta-Oport'!M108</f>
        <v>0</v>
      </c>
      <c r="N108" s="235">
        <f>'Resposta-Oport'!N108</f>
        <v>0</v>
      </c>
      <c r="O108" s="235">
        <v>0</v>
      </c>
      <c r="P108" s="370"/>
      <c r="Q108" s="370"/>
      <c r="R108" s="371"/>
      <c r="S108" s="372">
        <v>0</v>
      </c>
      <c r="T108" s="23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</row>
    <row r="109" spans="1:72" s="96" customFormat="1" ht="12.75">
      <c r="A109" s="97">
        <f>'Oport-Pré-Resposta'!A107</f>
        <v>99</v>
      </c>
      <c r="B109" s="256">
        <f>'Oportunidades-Des'!B107</f>
        <v>0</v>
      </c>
      <c r="C109" s="230">
        <f>'Oportunidades-Des'!C107</f>
        <v>0</v>
      </c>
      <c r="D109" s="257">
        <f>'Oportunidades-Des'!D107</f>
        <v>0</v>
      </c>
      <c r="E109" s="257">
        <f>'Oportunidades-Des'!E107</f>
        <v>0</v>
      </c>
      <c r="F109" s="232">
        <f>'Oportunidades-Des'!I107</f>
        <v>0</v>
      </c>
      <c r="G109" s="233" t="s">
        <v>24</v>
      </c>
      <c r="H109" s="234"/>
      <c r="I109" s="235">
        <v>0</v>
      </c>
      <c r="J109" s="99">
        <f>'Oportunidades-Des'!F107</f>
        <v>0</v>
      </c>
      <c r="K109" s="92">
        <f>'Oportunidades-Des'!G107</f>
        <v>0</v>
      </c>
      <c r="L109" s="236">
        <f t="shared" si="3"/>
        <v>0</v>
      </c>
      <c r="M109" s="233">
        <f>'Resposta-Oport'!M109</f>
        <v>0</v>
      </c>
      <c r="N109" s="235">
        <f>'Resposta-Oport'!N109</f>
        <v>0</v>
      </c>
      <c r="O109" s="235">
        <v>0</v>
      </c>
      <c r="P109" s="370"/>
      <c r="Q109" s="370"/>
      <c r="R109" s="371"/>
      <c r="S109" s="372">
        <v>0</v>
      </c>
      <c r="T109" s="23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</row>
    <row r="110" spans="1:72" s="96" customFormat="1" ht="12.75">
      <c r="A110" s="97">
        <f>'Oport-Pré-Resposta'!A108</f>
        <v>100</v>
      </c>
      <c r="B110" s="256">
        <f>'Oportunidades-Des'!B108</f>
        <v>0</v>
      </c>
      <c r="C110" s="230">
        <f>'Oportunidades-Des'!C108</f>
        <v>0</v>
      </c>
      <c r="D110" s="257">
        <f>'Oportunidades-Des'!D108</f>
        <v>0</v>
      </c>
      <c r="E110" s="257">
        <f>'Oportunidades-Des'!E108</f>
        <v>0</v>
      </c>
      <c r="F110" s="232">
        <f>'Oportunidades-Des'!I108</f>
        <v>0</v>
      </c>
      <c r="G110" s="233" t="s">
        <v>24</v>
      </c>
      <c r="H110" s="234"/>
      <c r="I110" s="235">
        <v>0</v>
      </c>
      <c r="J110" s="99">
        <f>'Oportunidades-Des'!F108</f>
        <v>0</v>
      </c>
      <c r="K110" s="92">
        <f>'Oportunidades-Des'!G108</f>
        <v>0</v>
      </c>
      <c r="L110" s="236">
        <f t="shared" si="3"/>
        <v>0</v>
      </c>
      <c r="M110" s="233">
        <f>'Resposta-Oport'!M110</f>
        <v>0</v>
      </c>
      <c r="N110" s="235">
        <f>'Resposta-Oport'!N110</f>
        <v>0</v>
      </c>
      <c r="O110" s="235">
        <v>0</v>
      </c>
      <c r="P110" s="370"/>
      <c r="Q110" s="370"/>
      <c r="R110" s="371"/>
      <c r="S110" s="372">
        <v>0</v>
      </c>
      <c r="T110" s="23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</row>
    <row r="111" spans="1:72" s="96" customFormat="1" ht="12.75">
      <c r="A111" s="97">
        <f>'Oport-Pré-Resposta'!A109</f>
        <v>101</v>
      </c>
      <c r="B111" s="256">
        <f>'Oportunidades-Des'!B109</f>
        <v>0</v>
      </c>
      <c r="C111" s="230">
        <f>'Oportunidades-Des'!C109</f>
        <v>0</v>
      </c>
      <c r="D111" s="257">
        <f>'Oportunidades-Des'!D109</f>
        <v>0</v>
      </c>
      <c r="E111" s="257">
        <f>'Oportunidades-Des'!E109</f>
        <v>0</v>
      </c>
      <c r="F111" s="232">
        <f>'Oportunidades-Des'!I109</f>
        <v>0</v>
      </c>
      <c r="G111" s="233" t="s">
        <v>24</v>
      </c>
      <c r="H111" s="234"/>
      <c r="I111" s="235">
        <v>0</v>
      </c>
      <c r="J111" s="99">
        <f>'Oportunidades-Des'!F109</f>
        <v>0</v>
      </c>
      <c r="K111" s="92">
        <f>'Oportunidades-Des'!G109</f>
        <v>0</v>
      </c>
      <c r="L111" s="236">
        <f t="shared" si="3"/>
        <v>0</v>
      </c>
      <c r="M111" s="233">
        <f>'Resposta-Oport'!M111</f>
        <v>0</v>
      </c>
      <c r="N111" s="235">
        <f>'Resposta-Oport'!N111</f>
        <v>0</v>
      </c>
      <c r="O111" s="235">
        <v>0</v>
      </c>
      <c r="P111" s="370"/>
      <c r="Q111" s="370"/>
      <c r="R111" s="371"/>
      <c r="S111" s="372">
        <v>0</v>
      </c>
      <c r="T111" s="23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</row>
    <row r="112" spans="1:72" s="96" customFormat="1" ht="12.75">
      <c r="A112" s="97">
        <f>'Oport-Pré-Resposta'!A110</f>
        <v>102</v>
      </c>
      <c r="B112" s="256">
        <f>'Oportunidades-Des'!B110</f>
        <v>0</v>
      </c>
      <c r="C112" s="230">
        <f>'Oportunidades-Des'!C110</f>
        <v>0</v>
      </c>
      <c r="D112" s="257">
        <f>'Oportunidades-Des'!D110</f>
        <v>0</v>
      </c>
      <c r="E112" s="257">
        <f>'Oportunidades-Des'!E110</f>
        <v>0</v>
      </c>
      <c r="F112" s="232">
        <f>'Oportunidades-Des'!I110</f>
        <v>0</v>
      </c>
      <c r="G112" s="233" t="s">
        <v>24</v>
      </c>
      <c r="H112" s="234"/>
      <c r="I112" s="235">
        <v>0</v>
      </c>
      <c r="J112" s="99">
        <f>'Oportunidades-Des'!F110</f>
        <v>0</v>
      </c>
      <c r="K112" s="92">
        <f>'Oportunidades-Des'!G110</f>
        <v>0</v>
      </c>
      <c r="L112" s="236">
        <f t="shared" si="3"/>
        <v>0</v>
      </c>
      <c r="M112" s="233">
        <f>'Resposta-Oport'!M112</f>
        <v>0</v>
      </c>
      <c r="N112" s="235">
        <f>'Resposta-Oport'!N112</f>
        <v>0</v>
      </c>
      <c r="O112" s="235">
        <v>0</v>
      </c>
      <c r="P112" s="370"/>
      <c r="Q112" s="370"/>
      <c r="R112" s="371"/>
      <c r="S112" s="372">
        <v>0</v>
      </c>
      <c r="T112" s="23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</row>
    <row r="113" spans="1:72" s="96" customFormat="1" ht="12.75">
      <c r="A113" s="97">
        <f>'Oport-Pré-Resposta'!A111</f>
        <v>103</v>
      </c>
      <c r="B113" s="256">
        <f>'Oportunidades-Des'!B111</f>
        <v>0</v>
      </c>
      <c r="C113" s="230">
        <f>'Oportunidades-Des'!C111</f>
        <v>0</v>
      </c>
      <c r="D113" s="257">
        <f>'Oportunidades-Des'!D111</f>
        <v>0</v>
      </c>
      <c r="E113" s="257">
        <f>'Oportunidades-Des'!E111</f>
        <v>0</v>
      </c>
      <c r="F113" s="232">
        <f>'Oportunidades-Des'!I111</f>
        <v>0</v>
      </c>
      <c r="G113" s="233" t="s">
        <v>24</v>
      </c>
      <c r="H113" s="234"/>
      <c r="I113" s="235">
        <v>0</v>
      </c>
      <c r="J113" s="99">
        <f>'Oportunidades-Des'!F111</f>
        <v>0</v>
      </c>
      <c r="K113" s="92">
        <f>'Oportunidades-Des'!G111</f>
        <v>0</v>
      </c>
      <c r="L113" s="236">
        <f t="shared" si="3"/>
        <v>0</v>
      </c>
      <c r="M113" s="233">
        <f>'Resposta-Oport'!M113</f>
        <v>0</v>
      </c>
      <c r="N113" s="235">
        <f>'Resposta-Oport'!N113</f>
        <v>0</v>
      </c>
      <c r="O113" s="235">
        <v>0</v>
      </c>
      <c r="P113" s="370"/>
      <c r="Q113" s="370"/>
      <c r="R113" s="371"/>
      <c r="S113" s="372">
        <v>0</v>
      </c>
      <c r="T113" s="23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95"/>
      <c r="BT113" s="95"/>
    </row>
    <row r="114" spans="1:72" s="96" customFormat="1" ht="12.75">
      <c r="A114" s="97">
        <f>'Oport-Pré-Resposta'!A112</f>
        <v>104</v>
      </c>
      <c r="B114" s="256">
        <f>'Oportunidades-Des'!B112</f>
        <v>0</v>
      </c>
      <c r="C114" s="230">
        <f>'Oportunidades-Des'!C112</f>
        <v>0</v>
      </c>
      <c r="D114" s="257">
        <f>'Oportunidades-Des'!D112</f>
        <v>0</v>
      </c>
      <c r="E114" s="257">
        <f>'Oportunidades-Des'!E112</f>
        <v>0</v>
      </c>
      <c r="F114" s="232">
        <f>'Oportunidades-Des'!I112</f>
        <v>0</v>
      </c>
      <c r="G114" s="233" t="s">
        <v>24</v>
      </c>
      <c r="H114" s="234"/>
      <c r="I114" s="235">
        <v>0</v>
      </c>
      <c r="J114" s="99">
        <f>'Oportunidades-Des'!F112</f>
        <v>0</v>
      </c>
      <c r="K114" s="92">
        <f>'Oportunidades-Des'!G112</f>
        <v>0</v>
      </c>
      <c r="L114" s="236">
        <f t="shared" si="3"/>
        <v>0</v>
      </c>
      <c r="M114" s="233">
        <f>'Resposta-Oport'!M114</f>
        <v>0</v>
      </c>
      <c r="N114" s="235">
        <f>'Resposta-Oport'!N114</f>
        <v>0</v>
      </c>
      <c r="O114" s="235">
        <v>0</v>
      </c>
      <c r="P114" s="370"/>
      <c r="Q114" s="370"/>
      <c r="R114" s="371"/>
      <c r="S114" s="372">
        <v>0</v>
      </c>
      <c r="T114" s="23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</row>
    <row r="115" spans="1:72" s="96" customFormat="1" ht="12.75">
      <c r="A115" s="97">
        <f>'Oport-Pré-Resposta'!A113</f>
        <v>105</v>
      </c>
      <c r="B115" s="256">
        <f>'Oportunidades-Des'!B113</f>
        <v>0</v>
      </c>
      <c r="C115" s="230">
        <f>'Oportunidades-Des'!C113</f>
        <v>0</v>
      </c>
      <c r="D115" s="257">
        <f>'Oportunidades-Des'!D113</f>
        <v>0</v>
      </c>
      <c r="E115" s="257">
        <f>'Oportunidades-Des'!E113</f>
        <v>0</v>
      </c>
      <c r="F115" s="232">
        <f>'Oportunidades-Des'!I113</f>
        <v>0</v>
      </c>
      <c r="G115" s="233" t="s">
        <v>24</v>
      </c>
      <c r="H115" s="234"/>
      <c r="I115" s="235">
        <v>0</v>
      </c>
      <c r="J115" s="99">
        <f>'Oportunidades-Des'!F113</f>
        <v>0</v>
      </c>
      <c r="K115" s="92">
        <f>'Oportunidades-Des'!G113</f>
        <v>0</v>
      </c>
      <c r="L115" s="236">
        <f t="shared" si="3"/>
        <v>0</v>
      </c>
      <c r="M115" s="233">
        <f>'Resposta-Oport'!M115</f>
        <v>0</v>
      </c>
      <c r="N115" s="235">
        <f>'Resposta-Oport'!N115</f>
        <v>0</v>
      </c>
      <c r="O115" s="235">
        <v>0</v>
      </c>
      <c r="P115" s="370"/>
      <c r="Q115" s="370"/>
      <c r="R115" s="371"/>
      <c r="S115" s="372">
        <v>0</v>
      </c>
      <c r="T115" s="23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  <c r="BR115" s="95"/>
      <c r="BS115" s="95"/>
      <c r="BT115" s="95"/>
    </row>
    <row r="116" spans="1:72" s="96" customFormat="1" ht="12.75">
      <c r="A116" s="97">
        <f>'Oport-Pré-Resposta'!A114</f>
        <v>106</v>
      </c>
      <c r="B116" s="256">
        <f>'Oportunidades-Des'!B114</f>
        <v>0</v>
      </c>
      <c r="C116" s="230">
        <f>'Oportunidades-Des'!C114</f>
        <v>0</v>
      </c>
      <c r="D116" s="257">
        <f>'Oportunidades-Des'!D114</f>
        <v>0</v>
      </c>
      <c r="E116" s="257">
        <f>'Oportunidades-Des'!E114</f>
        <v>0</v>
      </c>
      <c r="F116" s="232">
        <f>'Oportunidades-Des'!I114</f>
        <v>0</v>
      </c>
      <c r="G116" s="233" t="s">
        <v>24</v>
      </c>
      <c r="H116" s="234"/>
      <c r="I116" s="235">
        <v>0</v>
      </c>
      <c r="J116" s="99">
        <f>'Oportunidades-Des'!F114</f>
        <v>0</v>
      </c>
      <c r="K116" s="92">
        <f>'Oportunidades-Des'!G114</f>
        <v>0</v>
      </c>
      <c r="L116" s="236">
        <f t="shared" si="3"/>
        <v>0</v>
      </c>
      <c r="M116" s="233">
        <f>'Resposta-Oport'!M116</f>
        <v>0</v>
      </c>
      <c r="N116" s="235">
        <f>'Resposta-Oport'!N116</f>
        <v>0</v>
      </c>
      <c r="O116" s="235">
        <v>0</v>
      </c>
      <c r="P116" s="370"/>
      <c r="Q116" s="370"/>
      <c r="R116" s="371"/>
      <c r="S116" s="372">
        <v>0</v>
      </c>
      <c r="T116" s="23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  <c r="BP116" s="95"/>
      <c r="BQ116" s="95"/>
      <c r="BR116" s="95"/>
      <c r="BS116" s="95"/>
      <c r="BT116" s="95"/>
    </row>
    <row r="117" spans="1:72" s="96" customFormat="1" ht="12.75">
      <c r="A117" s="97">
        <f>'Oport-Pré-Resposta'!A115</f>
        <v>107</v>
      </c>
      <c r="B117" s="256">
        <f>'Oportunidades-Des'!B115</f>
        <v>0</v>
      </c>
      <c r="C117" s="230">
        <f>'Oportunidades-Des'!C115</f>
        <v>0</v>
      </c>
      <c r="D117" s="257">
        <f>'Oportunidades-Des'!D115</f>
        <v>0</v>
      </c>
      <c r="E117" s="257">
        <f>'Oportunidades-Des'!E115</f>
        <v>0</v>
      </c>
      <c r="F117" s="232">
        <f>'Oportunidades-Des'!I115</f>
        <v>0</v>
      </c>
      <c r="G117" s="233" t="s">
        <v>24</v>
      </c>
      <c r="H117" s="234"/>
      <c r="I117" s="235">
        <v>0</v>
      </c>
      <c r="J117" s="99">
        <f>'Oportunidades-Des'!F115</f>
        <v>0</v>
      </c>
      <c r="K117" s="92">
        <f>'Oportunidades-Des'!G115</f>
        <v>0</v>
      </c>
      <c r="L117" s="236">
        <f t="shared" si="3"/>
        <v>0</v>
      </c>
      <c r="M117" s="233">
        <f>'Resposta-Oport'!M117</f>
        <v>0</v>
      </c>
      <c r="N117" s="235">
        <f>'Resposta-Oport'!N117</f>
        <v>0</v>
      </c>
      <c r="O117" s="235">
        <v>0</v>
      </c>
      <c r="P117" s="370"/>
      <c r="Q117" s="370"/>
      <c r="R117" s="371"/>
      <c r="S117" s="372">
        <v>0</v>
      </c>
      <c r="T117" s="23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</row>
    <row r="118" spans="1:72" s="96" customFormat="1" ht="12.75">
      <c r="A118" s="97">
        <f>'Oport-Pré-Resposta'!A116</f>
        <v>108</v>
      </c>
      <c r="B118" s="256">
        <f>'Oportunidades-Des'!B116</f>
        <v>0</v>
      </c>
      <c r="C118" s="230">
        <f>'Oportunidades-Des'!C116</f>
        <v>0</v>
      </c>
      <c r="D118" s="257">
        <f>'Oportunidades-Des'!D116</f>
        <v>0</v>
      </c>
      <c r="E118" s="257">
        <f>'Oportunidades-Des'!E116</f>
        <v>0</v>
      </c>
      <c r="F118" s="232">
        <f>'Oportunidades-Des'!I116</f>
        <v>0</v>
      </c>
      <c r="G118" s="233" t="s">
        <v>24</v>
      </c>
      <c r="H118" s="234"/>
      <c r="I118" s="235">
        <v>0</v>
      </c>
      <c r="J118" s="99">
        <f>'Oportunidades-Des'!F116</f>
        <v>0</v>
      </c>
      <c r="K118" s="92">
        <f>'Oportunidades-Des'!G116</f>
        <v>0</v>
      </c>
      <c r="L118" s="236">
        <f t="shared" si="3"/>
        <v>0</v>
      </c>
      <c r="M118" s="233">
        <f>'Resposta-Oport'!M118</f>
        <v>0</v>
      </c>
      <c r="N118" s="235">
        <f>'Resposta-Oport'!N118</f>
        <v>0</v>
      </c>
      <c r="O118" s="235">
        <v>0</v>
      </c>
      <c r="P118" s="370"/>
      <c r="Q118" s="370"/>
      <c r="R118" s="371"/>
      <c r="S118" s="372">
        <v>0</v>
      </c>
      <c r="T118" s="23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</row>
    <row r="119" spans="1:72" s="96" customFormat="1" ht="12.75">
      <c r="A119" s="97">
        <f>'Oport-Pré-Resposta'!A117</f>
        <v>109</v>
      </c>
      <c r="B119" s="256">
        <f>'Oportunidades-Des'!B117</f>
        <v>0</v>
      </c>
      <c r="C119" s="230">
        <f>'Oportunidades-Des'!C117</f>
        <v>0</v>
      </c>
      <c r="D119" s="257">
        <f>'Oportunidades-Des'!D117</f>
        <v>0</v>
      </c>
      <c r="E119" s="257">
        <f>'Oportunidades-Des'!E117</f>
        <v>0</v>
      </c>
      <c r="F119" s="232">
        <f>'Oportunidades-Des'!I117</f>
        <v>0</v>
      </c>
      <c r="G119" s="233" t="s">
        <v>24</v>
      </c>
      <c r="H119" s="234"/>
      <c r="I119" s="235">
        <v>0</v>
      </c>
      <c r="J119" s="99">
        <f>'Oportunidades-Des'!F117</f>
        <v>0</v>
      </c>
      <c r="K119" s="92">
        <f>'Oportunidades-Des'!G117</f>
        <v>0</v>
      </c>
      <c r="L119" s="236">
        <f t="shared" si="3"/>
        <v>0</v>
      </c>
      <c r="M119" s="233">
        <f>'Resposta-Oport'!M119</f>
        <v>0</v>
      </c>
      <c r="N119" s="235">
        <f>'Resposta-Oport'!N119</f>
        <v>0</v>
      </c>
      <c r="O119" s="235">
        <v>0</v>
      </c>
      <c r="P119" s="370"/>
      <c r="Q119" s="370"/>
      <c r="R119" s="371"/>
      <c r="S119" s="372">
        <v>0</v>
      </c>
      <c r="T119" s="23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</row>
    <row r="120" spans="1:72" s="96" customFormat="1" ht="12.75">
      <c r="A120" s="97">
        <f>'Oport-Pré-Resposta'!A118</f>
        <v>110</v>
      </c>
      <c r="B120" s="256">
        <f>'Oportunidades-Des'!B118</f>
        <v>0</v>
      </c>
      <c r="C120" s="230">
        <f>'Oportunidades-Des'!C118</f>
        <v>0</v>
      </c>
      <c r="D120" s="257">
        <f>'Oportunidades-Des'!D118</f>
        <v>0</v>
      </c>
      <c r="E120" s="257">
        <f>'Oportunidades-Des'!E118</f>
        <v>0</v>
      </c>
      <c r="F120" s="232">
        <f>'Oportunidades-Des'!I118</f>
        <v>0</v>
      </c>
      <c r="G120" s="233" t="s">
        <v>24</v>
      </c>
      <c r="H120" s="234"/>
      <c r="I120" s="235">
        <v>0</v>
      </c>
      <c r="J120" s="99">
        <f>'Oportunidades-Des'!F118</f>
        <v>0</v>
      </c>
      <c r="K120" s="92">
        <f>'Oportunidades-Des'!G118</f>
        <v>0</v>
      </c>
      <c r="L120" s="236">
        <f t="shared" si="3"/>
        <v>0</v>
      </c>
      <c r="M120" s="233">
        <f>'Resposta-Oport'!M120</f>
        <v>0</v>
      </c>
      <c r="N120" s="235">
        <f>'Resposta-Oport'!N120</f>
        <v>0</v>
      </c>
      <c r="O120" s="235">
        <v>0</v>
      </c>
      <c r="P120" s="370"/>
      <c r="Q120" s="370"/>
      <c r="R120" s="371"/>
      <c r="S120" s="372">
        <v>0</v>
      </c>
      <c r="T120" s="23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</row>
    <row r="121" spans="1:72" s="96" customFormat="1" ht="12.75">
      <c r="A121" s="97">
        <f>'Oport-Pré-Resposta'!A119</f>
        <v>111</v>
      </c>
      <c r="B121" s="256">
        <f>'Oportunidades-Des'!B119</f>
        <v>0</v>
      </c>
      <c r="C121" s="230">
        <f>'Oportunidades-Des'!C119</f>
        <v>0</v>
      </c>
      <c r="D121" s="257">
        <f>'Oportunidades-Des'!D119</f>
        <v>0</v>
      </c>
      <c r="E121" s="257">
        <f>'Oportunidades-Des'!E119</f>
        <v>0</v>
      </c>
      <c r="F121" s="232">
        <f>'Oportunidades-Des'!I119</f>
        <v>0</v>
      </c>
      <c r="G121" s="233" t="s">
        <v>24</v>
      </c>
      <c r="H121" s="234"/>
      <c r="I121" s="235">
        <v>0</v>
      </c>
      <c r="J121" s="99">
        <f>'Oportunidades-Des'!F119</f>
        <v>0</v>
      </c>
      <c r="K121" s="92">
        <f>'Oportunidades-Des'!G119</f>
        <v>0</v>
      </c>
      <c r="L121" s="236">
        <f t="shared" si="3"/>
        <v>0</v>
      </c>
      <c r="M121" s="233">
        <f>'Resposta-Oport'!M121</f>
        <v>0</v>
      </c>
      <c r="N121" s="235">
        <f>'Resposta-Oport'!N121</f>
        <v>0</v>
      </c>
      <c r="O121" s="235">
        <v>0</v>
      </c>
      <c r="P121" s="370"/>
      <c r="Q121" s="370"/>
      <c r="R121" s="371"/>
      <c r="S121" s="372">
        <v>0</v>
      </c>
      <c r="T121" s="23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95"/>
      <c r="BR121" s="95"/>
      <c r="BS121" s="95"/>
      <c r="BT121" s="95"/>
    </row>
    <row r="122" spans="1:72" s="96" customFormat="1" ht="12.75">
      <c r="A122" s="97">
        <f>'Oport-Pré-Resposta'!A120</f>
        <v>112</v>
      </c>
      <c r="B122" s="256">
        <f>'Oportunidades-Des'!B120</f>
        <v>0</v>
      </c>
      <c r="C122" s="230">
        <f>'Oportunidades-Des'!C120</f>
        <v>0</v>
      </c>
      <c r="D122" s="257">
        <f>'Oportunidades-Des'!D120</f>
        <v>0</v>
      </c>
      <c r="E122" s="257">
        <f>'Oportunidades-Des'!E120</f>
        <v>0</v>
      </c>
      <c r="F122" s="232">
        <f>'Oportunidades-Des'!I120</f>
        <v>0</v>
      </c>
      <c r="G122" s="233" t="s">
        <v>24</v>
      </c>
      <c r="H122" s="234"/>
      <c r="I122" s="235">
        <v>0</v>
      </c>
      <c r="J122" s="99">
        <f>'Oportunidades-Des'!F120</f>
        <v>0</v>
      </c>
      <c r="K122" s="92">
        <f>'Oportunidades-Des'!G120</f>
        <v>0</v>
      </c>
      <c r="L122" s="236">
        <f t="shared" si="3"/>
        <v>0</v>
      </c>
      <c r="M122" s="233">
        <f>'Resposta-Oport'!M122</f>
        <v>0</v>
      </c>
      <c r="N122" s="235">
        <f>'Resposta-Oport'!N122</f>
        <v>0</v>
      </c>
      <c r="O122" s="235">
        <v>0</v>
      </c>
      <c r="P122" s="370"/>
      <c r="Q122" s="370"/>
      <c r="R122" s="371"/>
      <c r="S122" s="372">
        <v>0</v>
      </c>
      <c r="T122" s="23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  <c r="BP122" s="95"/>
      <c r="BQ122" s="95"/>
      <c r="BR122" s="95"/>
      <c r="BS122" s="95"/>
      <c r="BT122" s="95"/>
    </row>
    <row r="123" spans="1:72" s="96" customFormat="1" ht="12.75">
      <c r="A123" s="97">
        <f>'Oport-Pré-Resposta'!A121</f>
        <v>113</v>
      </c>
      <c r="B123" s="256">
        <f>'Oportunidades-Des'!B121</f>
        <v>0</v>
      </c>
      <c r="C123" s="230">
        <f>'Oportunidades-Des'!C121</f>
        <v>0</v>
      </c>
      <c r="D123" s="257">
        <f>'Oportunidades-Des'!D121</f>
        <v>0</v>
      </c>
      <c r="E123" s="257">
        <f>'Oportunidades-Des'!E121</f>
        <v>0</v>
      </c>
      <c r="F123" s="232">
        <f>'Oportunidades-Des'!I121</f>
        <v>0</v>
      </c>
      <c r="G123" s="233" t="s">
        <v>24</v>
      </c>
      <c r="H123" s="234"/>
      <c r="I123" s="235">
        <v>0</v>
      </c>
      <c r="J123" s="99">
        <f>'Oportunidades-Des'!F121</f>
        <v>0</v>
      </c>
      <c r="K123" s="92">
        <f>'Oportunidades-Des'!G121</f>
        <v>0</v>
      </c>
      <c r="L123" s="236">
        <f t="shared" si="3"/>
        <v>0</v>
      </c>
      <c r="M123" s="233">
        <f>'Resposta-Oport'!M123</f>
        <v>0</v>
      </c>
      <c r="N123" s="235">
        <f>'Resposta-Oport'!N123</f>
        <v>0</v>
      </c>
      <c r="O123" s="235">
        <v>0</v>
      </c>
      <c r="P123" s="370"/>
      <c r="Q123" s="370"/>
      <c r="R123" s="371"/>
      <c r="S123" s="372">
        <v>0</v>
      </c>
      <c r="T123" s="23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5"/>
      <c r="BQ123" s="95"/>
      <c r="BR123" s="95"/>
      <c r="BS123" s="95"/>
      <c r="BT123" s="95"/>
    </row>
    <row r="124" spans="1:72" s="96" customFormat="1" ht="12.75">
      <c r="A124" s="97">
        <f>'Oport-Pré-Resposta'!A122</f>
        <v>114</v>
      </c>
      <c r="B124" s="256">
        <f>'Oportunidades-Des'!B122</f>
        <v>0</v>
      </c>
      <c r="C124" s="230">
        <f>'Oportunidades-Des'!C122</f>
        <v>0</v>
      </c>
      <c r="D124" s="257">
        <f>'Oportunidades-Des'!D122</f>
        <v>0</v>
      </c>
      <c r="E124" s="257">
        <f>'Oportunidades-Des'!E122</f>
        <v>0</v>
      </c>
      <c r="F124" s="232">
        <f>'Oportunidades-Des'!I122</f>
        <v>0</v>
      </c>
      <c r="G124" s="233" t="s">
        <v>24</v>
      </c>
      <c r="H124" s="234"/>
      <c r="I124" s="235">
        <v>0</v>
      </c>
      <c r="J124" s="99">
        <f>'Oportunidades-Des'!F122</f>
        <v>0</v>
      </c>
      <c r="K124" s="92">
        <f>'Oportunidades-Des'!G122</f>
        <v>0</v>
      </c>
      <c r="L124" s="236">
        <f t="shared" si="3"/>
        <v>0</v>
      </c>
      <c r="M124" s="233">
        <f>'Resposta-Oport'!M124</f>
        <v>0</v>
      </c>
      <c r="N124" s="235">
        <f>'Resposta-Oport'!N124</f>
        <v>0</v>
      </c>
      <c r="O124" s="235">
        <v>0</v>
      </c>
      <c r="P124" s="370"/>
      <c r="Q124" s="370"/>
      <c r="R124" s="371"/>
      <c r="S124" s="372">
        <v>0</v>
      </c>
      <c r="T124" s="23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  <c r="BM124" s="95"/>
      <c r="BN124" s="95"/>
      <c r="BO124" s="95"/>
      <c r="BP124" s="95"/>
      <c r="BQ124" s="95"/>
      <c r="BR124" s="95"/>
      <c r="BS124" s="95"/>
      <c r="BT124" s="95"/>
    </row>
    <row r="125" spans="1:72" s="96" customFormat="1" ht="12.75">
      <c r="A125" s="97">
        <f>'Oport-Pré-Resposta'!A123</f>
        <v>115</v>
      </c>
      <c r="B125" s="256">
        <f>'Oportunidades-Des'!B123</f>
        <v>0</v>
      </c>
      <c r="C125" s="230">
        <f>'Oportunidades-Des'!C123</f>
        <v>0</v>
      </c>
      <c r="D125" s="257">
        <f>'Oportunidades-Des'!D123</f>
        <v>0</v>
      </c>
      <c r="E125" s="257">
        <f>'Oportunidades-Des'!E123</f>
        <v>0</v>
      </c>
      <c r="F125" s="232">
        <f>'Oportunidades-Des'!I123</f>
        <v>0</v>
      </c>
      <c r="G125" s="233" t="s">
        <v>24</v>
      </c>
      <c r="H125" s="234"/>
      <c r="I125" s="235">
        <v>0</v>
      </c>
      <c r="J125" s="99">
        <f>'Oportunidades-Des'!F123</f>
        <v>0</v>
      </c>
      <c r="K125" s="92">
        <f>'Oportunidades-Des'!G123</f>
        <v>0</v>
      </c>
      <c r="L125" s="236">
        <f t="shared" si="3"/>
        <v>0</v>
      </c>
      <c r="M125" s="233">
        <f>'Resposta-Oport'!M125</f>
        <v>0</v>
      </c>
      <c r="N125" s="235">
        <f>'Resposta-Oport'!N125</f>
        <v>0</v>
      </c>
      <c r="O125" s="235">
        <v>0</v>
      </c>
      <c r="P125" s="370"/>
      <c r="Q125" s="370"/>
      <c r="R125" s="371"/>
      <c r="S125" s="372">
        <v>0</v>
      </c>
      <c r="T125" s="23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95"/>
      <c r="BP125" s="95"/>
      <c r="BQ125" s="95"/>
      <c r="BR125" s="95"/>
      <c r="BS125" s="95"/>
      <c r="BT125" s="95"/>
    </row>
    <row r="126" spans="1:72" s="96" customFormat="1" ht="12.75">
      <c r="A126" s="97">
        <f>'Oport-Pré-Resposta'!A124</f>
        <v>116</v>
      </c>
      <c r="B126" s="256">
        <f>'Oportunidades-Des'!B124</f>
        <v>0</v>
      </c>
      <c r="C126" s="230">
        <f>'Oportunidades-Des'!C124</f>
        <v>0</v>
      </c>
      <c r="D126" s="257">
        <f>'Oportunidades-Des'!D124</f>
        <v>0</v>
      </c>
      <c r="E126" s="257">
        <f>'Oportunidades-Des'!E124</f>
        <v>0</v>
      </c>
      <c r="F126" s="232">
        <f>'Oportunidades-Des'!I124</f>
        <v>0</v>
      </c>
      <c r="G126" s="233" t="s">
        <v>24</v>
      </c>
      <c r="H126" s="234"/>
      <c r="I126" s="235">
        <v>0</v>
      </c>
      <c r="J126" s="99">
        <f>'Oportunidades-Des'!F124</f>
        <v>0</v>
      </c>
      <c r="K126" s="92">
        <f>'Oportunidades-Des'!G124</f>
        <v>0</v>
      </c>
      <c r="L126" s="236">
        <f t="shared" si="3"/>
        <v>0</v>
      </c>
      <c r="M126" s="233">
        <f>'Resposta-Oport'!M126</f>
        <v>0</v>
      </c>
      <c r="N126" s="235">
        <f>'Resposta-Oport'!N126</f>
        <v>0</v>
      </c>
      <c r="O126" s="235">
        <v>0</v>
      </c>
      <c r="P126" s="370"/>
      <c r="Q126" s="370"/>
      <c r="R126" s="371"/>
      <c r="S126" s="372">
        <v>0</v>
      </c>
      <c r="T126" s="23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95"/>
      <c r="BP126" s="95"/>
      <c r="BQ126" s="95"/>
      <c r="BR126" s="95"/>
      <c r="BS126" s="95"/>
      <c r="BT126" s="95"/>
    </row>
    <row r="127" spans="1:72" s="96" customFormat="1" ht="12.75">
      <c r="A127" s="97">
        <f>'Oport-Pré-Resposta'!A125</f>
        <v>117</v>
      </c>
      <c r="B127" s="256">
        <f>'Oportunidades-Des'!B125</f>
        <v>0</v>
      </c>
      <c r="C127" s="230">
        <f>'Oportunidades-Des'!C125</f>
        <v>0</v>
      </c>
      <c r="D127" s="257">
        <f>'Oportunidades-Des'!D125</f>
        <v>0</v>
      </c>
      <c r="E127" s="257">
        <f>'Oportunidades-Des'!E125</f>
        <v>0</v>
      </c>
      <c r="F127" s="232">
        <f>'Oportunidades-Des'!I125</f>
        <v>0</v>
      </c>
      <c r="G127" s="233" t="s">
        <v>24</v>
      </c>
      <c r="H127" s="234"/>
      <c r="I127" s="235">
        <v>0</v>
      </c>
      <c r="J127" s="99">
        <f>'Oportunidades-Des'!F125</f>
        <v>0</v>
      </c>
      <c r="K127" s="92">
        <f>'Oportunidades-Des'!G125</f>
        <v>0</v>
      </c>
      <c r="L127" s="236">
        <f t="shared" si="3"/>
        <v>0</v>
      </c>
      <c r="M127" s="233">
        <f>'Resposta-Oport'!M127</f>
        <v>0</v>
      </c>
      <c r="N127" s="235">
        <f>'Resposta-Oport'!N127</f>
        <v>0</v>
      </c>
      <c r="O127" s="235">
        <v>0</v>
      </c>
      <c r="P127" s="370"/>
      <c r="Q127" s="370"/>
      <c r="R127" s="371"/>
      <c r="S127" s="372">
        <v>0</v>
      </c>
      <c r="T127" s="23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  <c r="BK127" s="95"/>
      <c r="BL127" s="95"/>
      <c r="BM127" s="95"/>
      <c r="BN127" s="95"/>
      <c r="BO127" s="95"/>
      <c r="BP127" s="95"/>
      <c r="BQ127" s="95"/>
      <c r="BR127" s="95"/>
      <c r="BS127" s="95"/>
      <c r="BT127" s="95"/>
    </row>
    <row r="128" spans="1:72" s="96" customFormat="1" ht="12.75">
      <c r="A128" s="97">
        <f>'Oport-Pré-Resposta'!A126</f>
        <v>118</v>
      </c>
      <c r="B128" s="256">
        <f>'Oportunidades-Des'!B126</f>
        <v>0</v>
      </c>
      <c r="C128" s="230">
        <f>'Oportunidades-Des'!C126</f>
        <v>0</v>
      </c>
      <c r="D128" s="257">
        <f>'Oportunidades-Des'!D126</f>
        <v>0</v>
      </c>
      <c r="E128" s="257">
        <f>'Oportunidades-Des'!E126</f>
        <v>0</v>
      </c>
      <c r="F128" s="232">
        <f>'Oportunidades-Des'!I126</f>
        <v>0</v>
      </c>
      <c r="G128" s="233" t="s">
        <v>24</v>
      </c>
      <c r="H128" s="234"/>
      <c r="I128" s="235">
        <v>0</v>
      </c>
      <c r="J128" s="99">
        <f>'Oportunidades-Des'!F126</f>
        <v>0</v>
      </c>
      <c r="K128" s="92">
        <f>'Oportunidades-Des'!G126</f>
        <v>0</v>
      </c>
      <c r="L128" s="236">
        <f t="shared" si="3"/>
        <v>0</v>
      </c>
      <c r="M128" s="233">
        <f>'Resposta-Oport'!M128</f>
        <v>0</v>
      </c>
      <c r="N128" s="235">
        <f>'Resposta-Oport'!N128</f>
        <v>0</v>
      </c>
      <c r="O128" s="235">
        <v>0</v>
      </c>
      <c r="P128" s="370"/>
      <c r="Q128" s="370"/>
      <c r="R128" s="371"/>
      <c r="S128" s="372">
        <v>0</v>
      </c>
      <c r="T128" s="23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5"/>
      <c r="BI128" s="95"/>
      <c r="BJ128" s="95"/>
      <c r="BK128" s="95"/>
      <c r="BL128" s="95"/>
      <c r="BM128" s="95"/>
      <c r="BN128" s="95"/>
      <c r="BO128" s="95"/>
      <c r="BP128" s="95"/>
      <c r="BQ128" s="95"/>
      <c r="BR128" s="95"/>
      <c r="BS128" s="95"/>
      <c r="BT128" s="95"/>
    </row>
    <row r="129" spans="1:72" s="96" customFormat="1" ht="12.75">
      <c r="A129" s="97">
        <f>'Oport-Pré-Resposta'!A127</f>
        <v>119</v>
      </c>
      <c r="B129" s="256">
        <f>'Oportunidades-Des'!B127</f>
        <v>0</v>
      </c>
      <c r="C129" s="230">
        <f>'Oportunidades-Des'!C127</f>
        <v>0</v>
      </c>
      <c r="D129" s="257">
        <f>'Oportunidades-Des'!D127</f>
        <v>0</v>
      </c>
      <c r="E129" s="257">
        <f>'Oportunidades-Des'!E127</f>
        <v>0</v>
      </c>
      <c r="F129" s="232">
        <f>'Oportunidades-Des'!I127</f>
        <v>0</v>
      </c>
      <c r="G129" s="233" t="s">
        <v>24</v>
      </c>
      <c r="H129" s="234"/>
      <c r="I129" s="235">
        <v>0</v>
      </c>
      <c r="J129" s="99">
        <f>'Oportunidades-Des'!F127</f>
        <v>0</v>
      </c>
      <c r="K129" s="92">
        <f>'Oportunidades-Des'!G127</f>
        <v>0</v>
      </c>
      <c r="L129" s="236">
        <f t="shared" si="3"/>
        <v>0</v>
      </c>
      <c r="M129" s="233">
        <f>'Resposta-Oport'!M129</f>
        <v>0</v>
      </c>
      <c r="N129" s="235">
        <f>'Resposta-Oport'!N129</f>
        <v>0</v>
      </c>
      <c r="O129" s="235">
        <v>0</v>
      </c>
      <c r="P129" s="370"/>
      <c r="Q129" s="370"/>
      <c r="R129" s="371"/>
      <c r="S129" s="372">
        <v>0</v>
      </c>
      <c r="T129" s="23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  <c r="BP129" s="95"/>
      <c r="BQ129" s="95"/>
      <c r="BR129" s="95"/>
      <c r="BS129" s="95"/>
      <c r="BT129" s="95"/>
    </row>
    <row r="130" spans="1:72" s="96" customFormat="1" ht="12.75">
      <c r="A130" s="97">
        <f>'Oport-Pré-Resposta'!A128</f>
        <v>120</v>
      </c>
      <c r="B130" s="256">
        <f>'Oportunidades-Des'!B128</f>
        <v>0</v>
      </c>
      <c r="C130" s="230">
        <f>'Oportunidades-Des'!C128</f>
        <v>0</v>
      </c>
      <c r="D130" s="257">
        <f>'Oportunidades-Des'!D128</f>
        <v>0</v>
      </c>
      <c r="E130" s="257">
        <f>'Oportunidades-Des'!E128</f>
        <v>0</v>
      </c>
      <c r="F130" s="232">
        <f>'Oportunidades-Des'!I128</f>
        <v>0</v>
      </c>
      <c r="G130" s="233" t="s">
        <v>24</v>
      </c>
      <c r="H130" s="234"/>
      <c r="I130" s="235">
        <v>0</v>
      </c>
      <c r="J130" s="99">
        <f>'Oportunidades-Des'!F128</f>
        <v>0</v>
      </c>
      <c r="K130" s="92">
        <f>'Oportunidades-Des'!G128</f>
        <v>0</v>
      </c>
      <c r="L130" s="236">
        <f t="shared" si="3"/>
        <v>0</v>
      </c>
      <c r="M130" s="233">
        <f>'Resposta-Oport'!M130</f>
        <v>0</v>
      </c>
      <c r="N130" s="235">
        <f>'Resposta-Oport'!N130</f>
        <v>0</v>
      </c>
      <c r="O130" s="235">
        <v>0</v>
      </c>
      <c r="P130" s="370"/>
      <c r="Q130" s="370"/>
      <c r="R130" s="371"/>
      <c r="S130" s="372">
        <v>0</v>
      </c>
      <c r="T130" s="23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  <c r="BN130" s="95"/>
      <c r="BO130" s="95"/>
      <c r="BP130" s="95"/>
      <c r="BQ130" s="95"/>
      <c r="BR130" s="95"/>
      <c r="BS130" s="95"/>
      <c r="BT130" s="95"/>
    </row>
    <row r="131" spans="1:72" s="96" customFormat="1" ht="12.75">
      <c r="A131" s="97">
        <f>'Oport-Pré-Resposta'!A129</f>
        <v>121</v>
      </c>
      <c r="B131" s="256">
        <f>'Oportunidades-Des'!B129</f>
        <v>0</v>
      </c>
      <c r="C131" s="230">
        <f>'Oportunidades-Des'!C129</f>
        <v>0</v>
      </c>
      <c r="D131" s="257">
        <f>'Oportunidades-Des'!D129</f>
        <v>0</v>
      </c>
      <c r="E131" s="257">
        <f>'Oportunidades-Des'!E129</f>
        <v>0</v>
      </c>
      <c r="F131" s="232">
        <f>'Oportunidades-Des'!I129</f>
        <v>0</v>
      </c>
      <c r="G131" s="233" t="s">
        <v>24</v>
      </c>
      <c r="H131" s="234"/>
      <c r="I131" s="235">
        <v>0</v>
      </c>
      <c r="J131" s="99">
        <f>'Oportunidades-Des'!F129</f>
        <v>0</v>
      </c>
      <c r="K131" s="92">
        <f>'Oportunidades-Des'!G129</f>
        <v>0</v>
      </c>
      <c r="L131" s="236">
        <f t="shared" si="3"/>
        <v>0</v>
      </c>
      <c r="M131" s="233">
        <f>'Resposta-Oport'!M131</f>
        <v>0</v>
      </c>
      <c r="N131" s="235">
        <f>'Resposta-Oport'!N131</f>
        <v>0</v>
      </c>
      <c r="O131" s="235">
        <v>0</v>
      </c>
      <c r="P131" s="370"/>
      <c r="Q131" s="370"/>
      <c r="R131" s="371"/>
      <c r="S131" s="372">
        <v>0</v>
      </c>
      <c r="T131" s="23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  <c r="BN131" s="95"/>
      <c r="BO131" s="95"/>
      <c r="BP131" s="95"/>
      <c r="BQ131" s="95"/>
      <c r="BR131" s="95"/>
      <c r="BS131" s="95"/>
      <c r="BT131" s="95"/>
    </row>
    <row r="132" spans="1:72" s="96" customFormat="1" ht="12.75">
      <c r="A132" s="97">
        <f>'Oport-Pré-Resposta'!A130</f>
        <v>122</v>
      </c>
      <c r="B132" s="256">
        <f>'Oportunidades-Des'!B130</f>
        <v>0</v>
      </c>
      <c r="C132" s="230">
        <f>'Oportunidades-Des'!C130</f>
        <v>0</v>
      </c>
      <c r="D132" s="257">
        <f>'Oportunidades-Des'!D130</f>
        <v>0</v>
      </c>
      <c r="E132" s="257">
        <f>'Oportunidades-Des'!E130</f>
        <v>0</v>
      </c>
      <c r="F132" s="232">
        <f>'Oportunidades-Des'!I130</f>
        <v>0</v>
      </c>
      <c r="G132" s="233" t="s">
        <v>24</v>
      </c>
      <c r="H132" s="234"/>
      <c r="I132" s="235">
        <v>0</v>
      </c>
      <c r="J132" s="99">
        <f>'Oportunidades-Des'!F130</f>
        <v>0</v>
      </c>
      <c r="K132" s="92">
        <f>'Oportunidades-Des'!G130</f>
        <v>0</v>
      </c>
      <c r="L132" s="236">
        <f t="shared" si="3"/>
        <v>0</v>
      </c>
      <c r="M132" s="233">
        <f>'Resposta-Oport'!M132</f>
        <v>0</v>
      </c>
      <c r="N132" s="235">
        <f>'Resposta-Oport'!N132</f>
        <v>0</v>
      </c>
      <c r="O132" s="235">
        <v>0</v>
      </c>
      <c r="P132" s="370"/>
      <c r="Q132" s="370"/>
      <c r="R132" s="371"/>
      <c r="S132" s="372">
        <v>0</v>
      </c>
      <c r="T132" s="23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  <c r="BN132" s="95"/>
      <c r="BO132" s="95"/>
      <c r="BP132" s="95"/>
      <c r="BQ132" s="95"/>
      <c r="BR132" s="95"/>
      <c r="BS132" s="95"/>
      <c r="BT132" s="95"/>
    </row>
    <row r="133" spans="1:72" s="96" customFormat="1" ht="12.75">
      <c r="A133" s="97">
        <f>'Oport-Pré-Resposta'!A131</f>
        <v>123</v>
      </c>
      <c r="B133" s="256">
        <f>'Oportunidades-Des'!B131</f>
        <v>0</v>
      </c>
      <c r="C133" s="230">
        <f>'Oportunidades-Des'!C131</f>
        <v>0</v>
      </c>
      <c r="D133" s="257">
        <f>'Oportunidades-Des'!D131</f>
        <v>0</v>
      </c>
      <c r="E133" s="257">
        <f>'Oportunidades-Des'!E131</f>
        <v>0</v>
      </c>
      <c r="F133" s="232">
        <f>'Oportunidades-Des'!I131</f>
        <v>0</v>
      </c>
      <c r="G133" s="233" t="s">
        <v>24</v>
      </c>
      <c r="H133" s="234"/>
      <c r="I133" s="235">
        <v>0</v>
      </c>
      <c r="J133" s="99">
        <f>'Oportunidades-Des'!F131</f>
        <v>0</v>
      </c>
      <c r="K133" s="92">
        <f>'Oportunidades-Des'!G131</f>
        <v>0</v>
      </c>
      <c r="L133" s="236">
        <f t="shared" si="3"/>
        <v>0</v>
      </c>
      <c r="M133" s="233">
        <f>'Resposta-Oport'!M133</f>
        <v>0</v>
      </c>
      <c r="N133" s="235">
        <f>'Resposta-Oport'!N133</f>
        <v>0</v>
      </c>
      <c r="O133" s="235">
        <v>0</v>
      </c>
      <c r="P133" s="370"/>
      <c r="Q133" s="370"/>
      <c r="R133" s="371"/>
      <c r="S133" s="372">
        <v>0</v>
      </c>
      <c r="T133" s="23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95"/>
      <c r="BP133" s="95"/>
      <c r="BQ133" s="95"/>
      <c r="BR133" s="95"/>
      <c r="BS133" s="95"/>
      <c r="BT133" s="95"/>
    </row>
    <row r="134" spans="1:72" s="96" customFormat="1" ht="12.75">
      <c r="A134" s="97">
        <f>'Oport-Pré-Resposta'!A132</f>
        <v>124</v>
      </c>
      <c r="B134" s="256">
        <f>'Oportunidades-Des'!B132</f>
        <v>0</v>
      </c>
      <c r="C134" s="230">
        <f>'Oportunidades-Des'!C132</f>
        <v>0</v>
      </c>
      <c r="D134" s="257">
        <f>'Oportunidades-Des'!D132</f>
        <v>0</v>
      </c>
      <c r="E134" s="257">
        <f>'Oportunidades-Des'!E132</f>
        <v>0</v>
      </c>
      <c r="F134" s="232">
        <f>'Oportunidades-Des'!I132</f>
        <v>0</v>
      </c>
      <c r="G134" s="233" t="s">
        <v>24</v>
      </c>
      <c r="H134" s="234"/>
      <c r="I134" s="235">
        <v>0</v>
      </c>
      <c r="J134" s="99">
        <f>'Oportunidades-Des'!F132</f>
        <v>0</v>
      </c>
      <c r="K134" s="92">
        <f>'Oportunidades-Des'!G132</f>
        <v>0</v>
      </c>
      <c r="L134" s="236">
        <f t="shared" si="3"/>
        <v>0</v>
      </c>
      <c r="M134" s="233">
        <f>'Resposta-Oport'!M134</f>
        <v>0</v>
      </c>
      <c r="N134" s="235">
        <f>'Resposta-Oport'!N134</f>
        <v>0</v>
      </c>
      <c r="O134" s="235">
        <v>0</v>
      </c>
      <c r="P134" s="370"/>
      <c r="Q134" s="370"/>
      <c r="R134" s="371"/>
      <c r="S134" s="372">
        <v>0</v>
      </c>
      <c r="T134" s="23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5"/>
      <c r="BR134" s="95"/>
      <c r="BS134" s="95"/>
      <c r="BT134" s="95"/>
    </row>
    <row r="135" spans="1:72" s="96" customFormat="1" ht="12.75">
      <c r="A135" s="97">
        <f>'Oport-Pré-Resposta'!A133</f>
        <v>125</v>
      </c>
      <c r="B135" s="256">
        <f>'Oportunidades-Des'!B133</f>
        <v>0</v>
      </c>
      <c r="C135" s="230">
        <f>'Oportunidades-Des'!C133</f>
        <v>0</v>
      </c>
      <c r="D135" s="257">
        <f>'Oportunidades-Des'!D133</f>
        <v>0</v>
      </c>
      <c r="E135" s="257">
        <f>'Oportunidades-Des'!E133</f>
        <v>0</v>
      </c>
      <c r="F135" s="232">
        <f>'Oportunidades-Des'!I133</f>
        <v>0</v>
      </c>
      <c r="G135" s="233" t="s">
        <v>24</v>
      </c>
      <c r="H135" s="234"/>
      <c r="I135" s="235">
        <v>0</v>
      </c>
      <c r="J135" s="99">
        <f>'Oportunidades-Des'!F133</f>
        <v>0</v>
      </c>
      <c r="K135" s="92">
        <f>'Oportunidades-Des'!G133</f>
        <v>0</v>
      </c>
      <c r="L135" s="236">
        <f t="shared" si="3"/>
        <v>0</v>
      </c>
      <c r="M135" s="233">
        <f>'Resposta-Oport'!M135</f>
        <v>0</v>
      </c>
      <c r="N135" s="235">
        <f>'Resposta-Oport'!N135</f>
        <v>0</v>
      </c>
      <c r="O135" s="235">
        <v>0</v>
      </c>
      <c r="P135" s="370"/>
      <c r="Q135" s="370"/>
      <c r="R135" s="371"/>
      <c r="S135" s="372">
        <v>0</v>
      </c>
      <c r="T135" s="23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  <c r="BP135" s="95"/>
      <c r="BQ135" s="95"/>
      <c r="BR135" s="95"/>
      <c r="BS135" s="95"/>
      <c r="BT135" s="95"/>
    </row>
    <row r="136" spans="1:72" s="96" customFormat="1" ht="12.75">
      <c r="A136" s="97">
        <f>'Oport-Pré-Resposta'!A134</f>
        <v>126</v>
      </c>
      <c r="B136" s="256">
        <f>'Oportunidades-Des'!B134</f>
        <v>0</v>
      </c>
      <c r="C136" s="230">
        <f>'Oportunidades-Des'!C134</f>
        <v>0</v>
      </c>
      <c r="D136" s="257">
        <f>'Oportunidades-Des'!D134</f>
        <v>0</v>
      </c>
      <c r="E136" s="257">
        <f>'Oportunidades-Des'!E134</f>
        <v>0</v>
      </c>
      <c r="F136" s="232">
        <f>'Oportunidades-Des'!I134</f>
        <v>0</v>
      </c>
      <c r="G136" s="233" t="s">
        <v>24</v>
      </c>
      <c r="H136" s="234"/>
      <c r="I136" s="235">
        <v>0</v>
      </c>
      <c r="J136" s="99">
        <f>'Oportunidades-Des'!F134</f>
        <v>0</v>
      </c>
      <c r="K136" s="92">
        <f>'Oportunidades-Des'!G134</f>
        <v>0</v>
      </c>
      <c r="L136" s="236">
        <f t="shared" si="3"/>
        <v>0</v>
      </c>
      <c r="M136" s="233">
        <f>'Resposta-Oport'!M136</f>
        <v>0</v>
      </c>
      <c r="N136" s="235">
        <f>'Resposta-Oport'!N136</f>
        <v>0</v>
      </c>
      <c r="O136" s="235">
        <v>0</v>
      </c>
      <c r="P136" s="370"/>
      <c r="Q136" s="370"/>
      <c r="R136" s="371"/>
      <c r="S136" s="372">
        <v>0</v>
      </c>
      <c r="T136" s="23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</row>
    <row r="137" spans="1:72" s="96" customFormat="1" ht="12.75">
      <c r="A137" s="97">
        <f>'Oport-Pré-Resposta'!A135</f>
        <v>127</v>
      </c>
      <c r="B137" s="256">
        <f>'Oportunidades-Des'!B135</f>
        <v>0</v>
      </c>
      <c r="C137" s="230">
        <f>'Oportunidades-Des'!C135</f>
        <v>0</v>
      </c>
      <c r="D137" s="257">
        <f>'Oportunidades-Des'!D135</f>
        <v>0</v>
      </c>
      <c r="E137" s="257">
        <f>'Oportunidades-Des'!E135</f>
        <v>0</v>
      </c>
      <c r="F137" s="232">
        <f>'Oportunidades-Des'!I135</f>
        <v>0</v>
      </c>
      <c r="G137" s="233" t="s">
        <v>24</v>
      </c>
      <c r="H137" s="234"/>
      <c r="I137" s="235">
        <v>0</v>
      </c>
      <c r="J137" s="99">
        <f>'Oportunidades-Des'!F135</f>
        <v>0</v>
      </c>
      <c r="K137" s="92">
        <f>'Oportunidades-Des'!G135</f>
        <v>0</v>
      </c>
      <c r="L137" s="236">
        <f t="shared" si="3"/>
        <v>0</v>
      </c>
      <c r="M137" s="233">
        <f>'Resposta-Oport'!M137</f>
        <v>0</v>
      </c>
      <c r="N137" s="235">
        <f>'Resposta-Oport'!N137</f>
        <v>0</v>
      </c>
      <c r="O137" s="235">
        <v>0</v>
      </c>
      <c r="P137" s="370"/>
      <c r="Q137" s="370"/>
      <c r="R137" s="371"/>
      <c r="S137" s="372">
        <v>0</v>
      </c>
      <c r="T137" s="23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  <c r="BN137" s="95"/>
      <c r="BO137" s="95"/>
      <c r="BP137" s="95"/>
      <c r="BQ137" s="95"/>
      <c r="BR137" s="95"/>
      <c r="BS137" s="95"/>
      <c r="BT137" s="95"/>
    </row>
    <row r="138" spans="1:72" s="96" customFormat="1" ht="12.75">
      <c r="A138" s="97">
        <f>'Oport-Pré-Resposta'!A136</f>
        <v>128</v>
      </c>
      <c r="B138" s="256">
        <f>'Oportunidades-Des'!B136</f>
        <v>0</v>
      </c>
      <c r="C138" s="230">
        <f>'Oportunidades-Des'!C136</f>
        <v>0</v>
      </c>
      <c r="D138" s="257">
        <f>'Oportunidades-Des'!D136</f>
        <v>0</v>
      </c>
      <c r="E138" s="257">
        <f>'Oportunidades-Des'!E136</f>
        <v>0</v>
      </c>
      <c r="F138" s="232">
        <f>'Oportunidades-Des'!I136</f>
        <v>0</v>
      </c>
      <c r="G138" s="233" t="s">
        <v>24</v>
      </c>
      <c r="H138" s="234"/>
      <c r="I138" s="235">
        <v>0</v>
      </c>
      <c r="J138" s="99">
        <f>'Oportunidades-Des'!F136</f>
        <v>0</v>
      </c>
      <c r="K138" s="92">
        <f>'Oportunidades-Des'!G136</f>
        <v>0</v>
      </c>
      <c r="L138" s="236">
        <f t="shared" si="3"/>
        <v>0</v>
      </c>
      <c r="M138" s="233">
        <f>'Resposta-Oport'!M138</f>
        <v>0</v>
      </c>
      <c r="N138" s="235">
        <f>'Resposta-Oport'!N138</f>
        <v>0</v>
      </c>
      <c r="O138" s="235">
        <v>0</v>
      </c>
      <c r="P138" s="370"/>
      <c r="Q138" s="370"/>
      <c r="R138" s="371"/>
      <c r="S138" s="372">
        <v>0</v>
      </c>
      <c r="T138" s="23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  <c r="BN138" s="95"/>
      <c r="BO138" s="95"/>
      <c r="BP138" s="95"/>
      <c r="BQ138" s="95"/>
      <c r="BR138" s="95"/>
      <c r="BS138" s="95"/>
      <c r="BT138" s="95"/>
    </row>
    <row r="139" spans="1:72" s="96" customFormat="1" ht="12.75">
      <c r="A139" s="97">
        <f>'Oport-Pré-Resposta'!A137</f>
        <v>129</v>
      </c>
      <c r="B139" s="256">
        <f>'Oportunidades-Des'!B137</f>
        <v>0</v>
      </c>
      <c r="C139" s="230">
        <f>'Oportunidades-Des'!C137</f>
        <v>0</v>
      </c>
      <c r="D139" s="257">
        <f>'Oportunidades-Des'!D137</f>
        <v>0</v>
      </c>
      <c r="E139" s="257">
        <f>'Oportunidades-Des'!E137</f>
        <v>0</v>
      </c>
      <c r="F139" s="232">
        <f>'Oportunidades-Des'!I137</f>
        <v>0</v>
      </c>
      <c r="G139" s="233" t="s">
        <v>24</v>
      </c>
      <c r="H139" s="234"/>
      <c r="I139" s="235">
        <v>0</v>
      </c>
      <c r="J139" s="99">
        <f>'Oportunidades-Des'!F137</f>
        <v>0</v>
      </c>
      <c r="K139" s="92">
        <f>'Oportunidades-Des'!G137</f>
        <v>0</v>
      </c>
      <c r="L139" s="236">
        <f aca="true" t="shared" si="4" ref="L139:L170">J139*K139</f>
        <v>0</v>
      </c>
      <c r="M139" s="233">
        <f>'Resposta-Oport'!M139</f>
        <v>0</v>
      </c>
      <c r="N139" s="235">
        <f>'Resposta-Oport'!N139</f>
        <v>0</v>
      </c>
      <c r="O139" s="235">
        <v>0</v>
      </c>
      <c r="P139" s="370"/>
      <c r="Q139" s="370"/>
      <c r="R139" s="371"/>
      <c r="S139" s="372">
        <v>0</v>
      </c>
      <c r="T139" s="23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  <c r="BN139" s="95"/>
      <c r="BO139" s="95"/>
      <c r="BP139" s="95"/>
      <c r="BQ139" s="95"/>
      <c r="BR139" s="95"/>
      <c r="BS139" s="95"/>
      <c r="BT139" s="95"/>
    </row>
    <row r="140" spans="1:72" s="96" customFormat="1" ht="12.75">
      <c r="A140" s="97">
        <f>'Oport-Pré-Resposta'!A138</f>
        <v>130</v>
      </c>
      <c r="B140" s="256">
        <f>'Oportunidades-Des'!B138</f>
        <v>0</v>
      </c>
      <c r="C140" s="230">
        <f>'Oportunidades-Des'!C138</f>
        <v>0</v>
      </c>
      <c r="D140" s="257">
        <f>'Oportunidades-Des'!D138</f>
        <v>0</v>
      </c>
      <c r="E140" s="257">
        <f>'Oportunidades-Des'!E138</f>
        <v>0</v>
      </c>
      <c r="F140" s="232">
        <f>'Oportunidades-Des'!I138</f>
        <v>0</v>
      </c>
      <c r="G140" s="233" t="s">
        <v>24</v>
      </c>
      <c r="H140" s="234"/>
      <c r="I140" s="235">
        <v>0</v>
      </c>
      <c r="J140" s="99">
        <f>'Oportunidades-Des'!F138</f>
        <v>0</v>
      </c>
      <c r="K140" s="92">
        <f>'Oportunidades-Des'!G138</f>
        <v>0</v>
      </c>
      <c r="L140" s="236">
        <f t="shared" si="4"/>
        <v>0</v>
      </c>
      <c r="M140" s="233">
        <f>'Resposta-Oport'!M140</f>
        <v>0</v>
      </c>
      <c r="N140" s="235">
        <f>'Resposta-Oport'!N140</f>
        <v>0</v>
      </c>
      <c r="O140" s="235">
        <v>0</v>
      </c>
      <c r="P140" s="370"/>
      <c r="Q140" s="370"/>
      <c r="R140" s="371"/>
      <c r="S140" s="372">
        <v>0</v>
      </c>
      <c r="T140" s="23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  <c r="BN140" s="95"/>
      <c r="BO140" s="95"/>
      <c r="BP140" s="95"/>
      <c r="BQ140" s="95"/>
      <c r="BR140" s="95"/>
      <c r="BS140" s="95"/>
      <c r="BT140" s="95"/>
    </row>
    <row r="141" spans="1:72" s="96" customFormat="1" ht="12.75">
      <c r="A141" s="97">
        <f>'Oport-Pré-Resposta'!A139</f>
        <v>131</v>
      </c>
      <c r="B141" s="256">
        <f>'Oportunidades-Des'!B139</f>
        <v>0</v>
      </c>
      <c r="C141" s="230">
        <f>'Oportunidades-Des'!C139</f>
        <v>0</v>
      </c>
      <c r="D141" s="257">
        <f>'Oportunidades-Des'!D139</f>
        <v>0</v>
      </c>
      <c r="E141" s="257">
        <f>'Oportunidades-Des'!E139</f>
        <v>0</v>
      </c>
      <c r="F141" s="232">
        <f>'Oportunidades-Des'!I139</f>
        <v>0</v>
      </c>
      <c r="G141" s="233" t="s">
        <v>24</v>
      </c>
      <c r="H141" s="234"/>
      <c r="I141" s="235">
        <v>0</v>
      </c>
      <c r="J141" s="99">
        <f>'Oportunidades-Des'!F139</f>
        <v>0</v>
      </c>
      <c r="K141" s="92">
        <f>'Oportunidades-Des'!G139</f>
        <v>0</v>
      </c>
      <c r="L141" s="236">
        <f t="shared" si="4"/>
        <v>0</v>
      </c>
      <c r="M141" s="233">
        <f>'Resposta-Oport'!M141</f>
        <v>0</v>
      </c>
      <c r="N141" s="235">
        <f>'Resposta-Oport'!N141</f>
        <v>0</v>
      </c>
      <c r="O141" s="235">
        <v>0</v>
      </c>
      <c r="P141" s="370"/>
      <c r="Q141" s="370"/>
      <c r="R141" s="371"/>
      <c r="S141" s="372">
        <v>0</v>
      </c>
      <c r="T141" s="23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5"/>
      <c r="BR141" s="95"/>
      <c r="BS141" s="95"/>
      <c r="BT141" s="95"/>
    </row>
    <row r="142" spans="1:72" s="96" customFormat="1" ht="12.75">
      <c r="A142" s="97">
        <f>'Oport-Pré-Resposta'!A140</f>
        <v>132</v>
      </c>
      <c r="B142" s="256">
        <f>'Oportunidades-Des'!B140</f>
        <v>0</v>
      </c>
      <c r="C142" s="230">
        <f>'Oportunidades-Des'!C140</f>
        <v>0</v>
      </c>
      <c r="D142" s="257">
        <f>'Oportunidades-Des'!D140</f>
        <v>0</v>
      </c>
      <c r="E142" s="257">
        <f>'Oportunidades-Des'!E140</f>
        <v>0</v>
      </c>
      <c r="F142" s="232">
        <f>'Oportunidades-Des'!I140</f>
        <v>0</v>
      </c>
      <c r="G142" s="233" t="s">
        <v>24</v>
      </c>
      <c r="H142" s="234"/>
      <c r="I142" s="235">
        <v>0</v>
      </c>
      <c r="J142" s="99">
        <f>'Oportunidades-Des'!F140</f>
        <v>0</v>
      </c>
      <c r="K142" s="92">
        <f>'Oportunidades-Des'!G140</f>
        <v>0</v>
      </c>
      <c r="L142" s="236">
        <f t="shared" si="4"/>
        <v>0</v>
      </c>
      <c r="M142" s="233">
        <f>'Resposta-Oport'!M142</f>
        <v>0</v>
      </c>
      <c r="N142" s="235">
        <f>'Resposta-Oport'!N142</f>
        <v>0</v>
      </c>
      <c r="O142" s="235">
        <v>0</v>
      </c>
      <c r="P142" s="370"/>
      <c r="Q142" s="370"/>
      <c r="R142" s="371"/>
      <c r="S142" s="372">
        <v>0</v>
      </c>
      <c r="T142" s="23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  <c r="BQ142" s="95"/>
      <c r="BR142" s="95"/>
      <c r="BS142" s="95"/>
      <c r="BT142" s="95"/>
    </row>
    <row r="143" spans="1:72" s="96" customFormat="1" ht="12.75">
      <c r="A143" s="97">
        <f>'Oport-Pré-Resposta'!A141</f>
        <v>133</v>
      </c>
      <c r="B143" s="256">
        <f>'Oportunidades-Des'!B141</f>
        <v>0</v>
      </c>
      <c r="C143" s="230">
        <f>'Oportunidades-Des'!C141</f>
        <v>0</v>
      </c>
      <c r="D143" s="257">
        <f>'Oportunidades-Des'!D141</f>
        <v>0</v>
      </c>
      <c r="E143" s="257">
        <f>'Oportunidades-Des'!E141</f>
        <v>0</v>
      </c>
      <c r="F143" s="232">
        <f>'Oportunidades-Des'!I141</f>
        <v>0</v>
      </c>
      <c r="G143" s="233" t="s">
        <v>24</v>
      </c>
      <c r="H143" s="234"/>
      <c r="I143" s="235">
        <v>0</v>
      </c>
      <c r="J143" s="99">
        <f>'Oportunidades-Des'!F141</f>
        <v>0</v>
      </c>
      <c r="K143" s="92">
        <f>'Oportunidades-Des'!G141</f>
        <v>0</v>
      </c>
      <c r="L143" s="236">
        <f t="shared" si="4"/>
        <v>0</v>
      </c>
      <c r="M143" s="233">
        <f>'Resposta-Oport'!M143</f>
        <v>0</v>
      </c>
      <c r="N143" s="235">
        <f>'Resposta-Oport'!N143</f>
        <v>0</v>
      </c>
      <c r="O143" s="235">
        <v>0</v>
      </c>
      <c r="P143" s="370"/>
      <c r="Q143" s="370"/>
      <c r="R143" s="371"/>
      <c r="S143" s="372">
        <v>0</v>
      </c>
      <c r="T143" s="23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  <c r="BN143" s="95"/>
      <c r="BO143" s="95"/>
      <c r="BP143" s="95"/>
      <c r="BQ143" s="95"/>
      <c r="BR143" s="95"/>
      <c r="BS143" s="95"/>
      <c r="BT143" s="95"/>
    </row>
    <row r="144" spans="1:72" s="96" customFormat="1" ht="12.75">
      <c r="A144" s="97">
        <f>'Oport-Pré-Resposta'!A142</f>
        <v>134</v>
      </c>
      <c r="B144" s="256">
        <f>'Oportunidades-Des'!B142</f>
        <v>0</v>
      </c>
      <c r="C144" s="230">
        <f>'Oportunidades-Des'!C142</f>
        <v>0</v>
      </c>
      <c r="D144" s="257">
        <f>'Oportunidades-Des'!D142</f>
        <v>0</v>
      </c>
      <c r="E144" s="257">
        <f>'Oportunidades-Des'!E142</f>
        <v>0</v>
      </c>
      <c r="F144" s="232">
        <f>'Oportunidades-Des'!I142</f>
        <v>0</v>
      </c>
      <c r="G144" s="233" t="s">
        <v>24</v>
      </c>
      <c r="H144" s="234"/>
      <c r="I144" s="235">
        <v>0</v>
      </c>
      <c r="J144" s="99">
        <f>'Oportunidades-Des'!F142</f>
        <v>0</v>
      </c>
      <c r="K144" s="92">
        <f>'Oportunidades-Des'!G142</f>
        <v>0</v>
      </c>
      <c r="L144" s="236">
        <f t="shared" si="4"/>
        <v>0</v>
      </c>
      <c r="M144" s="233">
        <f>'Resposta-Oport'!M144</f>
        <v>0</v>
      </c>
      <c r="N144" s="235">
        <f>'Resposta-Oport'!N144</f>
        <v>0</v>
      </c>
      <c r="O144" s="235">
        <v>0</v>
      </c>
      <c r="P144" s="370"/>
      <c r="Q144" s="370"/>
      <c r="R144" s="371"/>
      <c r="S144" s="372">
        <v>0</v>
      </c>
      <c r="T144" s="23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  <c r="BM144" s="95"/>
      <c r="BN144" s="95"/>
      <c r="BO144" s="95"/>
      <c r="BP144" s="95"/>
      <c r="BQ144" s="95"/>
      <c r="BR144" s="95"/>
      <c r="BS144" s="95"/>
      <c r="BT144" s="95"/>
    </row>
    <row r="145" spans="1:72" s="96" customFormat="1" ht="12.75">
      <c r="A145" s="97">
        <f>'Oport-Pré-Resposta'!A143</f>
        <v>135</v>
      </c>
      <c r="B145" s="256">
        <f>'Oportunidades-Des'!B143</f>
        <v>0</v>
      </c>
      <c r="C145" s="230">
        <f>'Oportunidades-Des'!C143</f>
        <v>0</v>
      </c>
      <c r="D145" s="257">
        <f>'Oportunidades-Des'!D143</f>
        <v>0</v>
      </c>
      <c r="E145" s="257">
        <f>'Oportunidades-Des'!E143</f>
        <v>0</v>
      </c>
      <c r="F145" s="232">
        <f>'Oportunidades-Des'!I143</f>
        <v>0</v>
      </c>
      <c r="G145" s="233" t="s">
        <v>24</v>
      </c>
      <c r="H145" s="234"/>
      <c r="I145" s="235">
        <v>0</v>
      </c>
      <c r="J145" s="99">
        <f>'Oportunidades-Des'!F143</f>
        <v>0</v>
      </c>
      <c r="K145" s="92">
        <f>'Oportunidades-Des'!G143</f>
        <v>0</v>
      </c>
      <c r="L145" s="236">
        <f t="shared" si="4"/>
        <v>0</v>
      </c>
      <c r="M145" s="233">
        <f>'Resposta-Oport'!M145</f>
        <v>0</v>
      </c>
      <c r="N145" s="235">
        <f>'Resposta-Oport'!N145</f>
        <v>0</v>
      </c>
      <c r="O145" s="235">
        <v>0</v>
      </c>
      <c r="P145" s="370"/>
      <c r="Q145" s="370"/>
      <c r="R145" s="371"/>
      <c r="S145" s="372">
        <v>0</v>
      </c>
      <c r="T145" s="23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  <c r="BQ145" s="95"/>
      <c r="BR145" s="95"/>
      <c r="BS145" s="95"/>
      <c r="BT145" s="95"/>
    </row>
    <row r="146" spans="1:72" s="96" customFormat="1" ht="12.75">
      <c r="A146" s="97">
        <f>'Oport-Pré-Resposta'!A144</f>
        <v>136</v>
      </c>
      <c r="B146" s="256">
        <f>'Oportunidades-Des'!B144</f>
        <v>0</v>
      </c>
      <c r="C146" s="230">
        <f>'Oportunidades-Des'!C144</f>
        <v>0</v>
      </c>
      <c r="D146" s="257">
        <f>'Oportunidades-Des'!D144</f>
        <v>0</v>
      </c>
      <c r="E146" s="257">
        <f>'Oportunidades-Des'!E144</f>
        <v>0</v>
      </c>
      <c r="F146" s="232">
        <f>'Oportunidades-Des'!I144</f>
        <v>0</v>
      </c>
      <c r="G146" s="233" t="s">
        <v>24</v>
      </c>
      <c r="H146" s="234"/>
      <c r="I146" s="235">
        <v>0</v>
      </c>
      <c r="J146" s="99">
        <f>'Oportunidades-Des'!F144</f>
        <v>0</v>
      </c>
      <c r="K146" s="92">
        <f>'Oportunidades-Des'!G144</f>
        <v>0</v>
      </c>
      <c r="L146" s="236">
        <f t="shared" si="4"/>
        <v>0</v>
      </c>
      <c r="M146" s="233">
        <f>'Resposta-Oport'!M146</f>
        <v>0</v>
      </c>
      <c r="N146" s="235">
        <f>'Resposta-Oport'!N146</f>
        <v>0</v>
      </c>
      <c r="O146" s="235">
        <v>0</v>
      </c>
      <c r="P146" s="370"/>
      <c r="Q146" s="370"/>
      <c r="R146" s="371"/>
      <c r="S146" s="372">
        <v>0</v>
      </c>
      <c r="T146" s="23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  <c r="BN146" s="95"/>
      <c r="BO146" s="95"/>
      <c r="BP146" s="95"/>
      <c r="BQ146" s="95"/>
      <c r="BR146" s="95"/>
      <c r="BS146" s="95"/>
      <c r="BT146" s="95"/>
    </row>
    <row r="147" spans="1:72" s="96" customFormat="1" ht="12.75">
      <c r="A147" s="97">
        <f>'Oport-Pré-Resposta'!A145</f>
        <v>137</v>
      </c>
      <c r="B147" s="256">
        <f>'Oportunidades-Des'!B145</f>
        <v>0</v>
      </c>
      <c r="C147" s="230">
        <f>'Oportunidades-Des'!C145</f>
        <v>0</v>
      </c>
      <c r="D147" s="257">
        <f>'Oportunidades-Des'!D145</f>
        <v>0</v>
      </c>
      <c r="E147" s="257">
        <f>'Oportunidades-Des'!E145</f>
        <v>0</v>
      </c>
      <c r="F147" s="232">
        <f>'Oportunidades-Des'!I145</f>
        <v>0</v>
      </c>
      <c r="G147" s="233" t="s">
        <v>24</v>
      </c>
      <c r="H147" s="234"/>
      <c r="I147" s="235">
        <v>0</v>
      </c>
      <c r="J147" s="99">
        <f>'Oportunidades-Des'!F145</f>
        <v>0</v>
      </c>
      <c r="K147" s="92">
        <f>'Oportunidades-Des'!G145</f>
        <v>0</v>
      </c>
      <c r="L147" s="236">
        <f t="shared" si="4"/>
        <v>0</v>
      </c>
      <c r="M147" s="233">
        <f>'Resposta-Oport'!M147</f>
        <v>0</v>
      </c>
      <c r="N147" s="235">
        <f>'Resposta-Oport'!N147</f>
        <v>0</v>
      </c>
      <c r="O147" s="235">
        <v>0</v>
      </c>
      <c r="P147" s="370"/>
      <c r="Q147" s="370"/>
      <c r="R147" s="371"/>
      <c r="S147" s="372">
        <v>0</v>
      </c>
      <c r="T147" s="23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  <c r="BN147" s="95"/>
      <c r="BO147" s="95"/>
      <c r="BP147" s="95"/>
      <c r="BQ147" s="95"/>
      <c r="BR147" s="95"/>
      <c r="BS147" s="95"/>
      <c r="BT147" s="95"/>
    </row>
    <row r="148" spans="1:72" s="96" customFormat="1" ht="12.75">
      <c r="A148" s="97">
        <f>'Oport-Pré-Resposta'!A146</f>
        <v>138</v>
      </c>
      <c r="B148" s="256">
        <f>'Oportunidades-Des'!B146</f>
        <v>0</v>
      </c>
      <c r="C148" s="230">
        <f>'Oportunidades-Des'!C146</f>
        <v>0</v>
      </c>
      <c r="D148" s="257">
        <f>'Oportunidades-Des'!D146</f>
        <v>0</v>
      </c>
      <c r="E148" s="257">
        <f>'Oportunidades-Des'!E146</f>
        <v>0</v>
      </c>
      <c r="F148" s="232">
        <f>'Oportunidades-Des'!I146</f>
        <v>0</v>
      </c>
      <c r="G148" s="233" t="s">
        <v>24</v>
      </c>
      <c r="H148" s="234"/>
      <c r="I148" s="235">
        <v>0</v>
      </c>
      <c r="J148" s="99">
        <f>'Oportunidades-Des'!F146</f>
        <v>0</v>
      </c>
      <c r="K148" s="92">
        <f>'Oportunidades-Des'!G146</f>
        <v>0</v>
      </c>
      <c r="L148" s="236">
        <f t="shared" si="4"/>
        <v>0</v>
      </c>
      <c r="M148" s="233">
        <f>'Resposta-Oport'!M148</f>
        <v>0</v>
      </c>
      <c r="N148" s="235">
        <f>'Resposta-Oport'!N148</f>
        <v>0</v>
      </c>
      <c r="O148" s="235">
        <v>0</v>
      </c>
      <c r="P148" s="370"/>
      <c r="Q148" s="370"/>
      <c r="R148" s="371"/>
      <c r="S148" s="372">
        <v>0</v>
      </c>
      <c r="T148" s="23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  <c r="BM148" s="95"/>
      <c r="BN148" s="95"/>
      <c r="BO148" s="95"/>
      <c r="BP148" s="95"/>
      <c r="BQ148" s="95"/>
      <c r="BR148" s="95"/>
      <c r="BS148" s="95"/>
      <c r="BT148" s="95"/>
    </row>
    <row r="149" spans="1:72" s="96" customFormat="1" ht="12.75">
      <c r="A149" s="97">
        <f>'Oport-Pré-Resposta'!A147</f>
        <v>139</v>
      </c>
      <c r="B149" s="256">
        <f>'Oportunidades-Des'!B147</f>
        <v>0</v>
      </c>
      <c r="C149" s="230">
        <f>'Oportunidades-Des'!C147</f>
        <v>0</v>
      </c>
      <c r="D149" s="257">
        <f>'Oportunidades-Des'!D147</f>
        <v>0</v>
      </c>
      <c r="E149" s="257">
        <f>'Oportunidades-Des'!E147</f>
        <v>0</v>
      </c>
      <c r="F149" s="232">
        <f>'Oportunidades-Des'!I147</f>
        <v>0</v>
      </c>
      <c r="G149" s="233" t="s">
        <v>24</v>
      </c>
      <c r="H149" s="234"/>
      <c r="I149" s="235">
        <v>0</v>
      </c>
      <c r="J149" s="99">
        <f>'Oportunidades-Des'!F147</f>
        <v>0</v>
      </c>
      <c r="K149" s="92">
        <f>'Oportunidades-Des'!G147</f>
        <v>0</v>
      </c>
      <c r="L149" s="236">
        <f t="shared" si="4"/>
        <v>0</v>
      </c>
      <c r="M149" s="233">
        <f>'Resposta-Oport'!M149</f>
        <v>0</v>
      </c>
      <c r="N149" s="235">
        <f>'Resposta-Oport'!N149</f>
        <v>0</v>
      </c>
      <c r="O149" s="235">
        <v>0</v>
      </c>
      <c r="P149" s="370"/>
      <c r="Q149" s="370"/>
      <c r="R149" s="371"/>
      <c r="S149" s="372">
        <v>0</v>
      </c>
      <c r="T149" s="23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  <c r="BO149" s="95"/>
      <c r="BP149" s="95"/>
      <c r="BQ149" s="95"/>
      <c r="BR149" s="95"/>
      <c r="BS149" s="95"/>
      <c r="BT149" s="95"/>
    </row>
    <row r="150" spans="1:72" s="96" customFormat="1" ht="12.75">
      <c r="A150" s="97">
        <f>'Oport-Pré-Resposta'!A148</f>
        <v>140</v>
      </c>
      <c r="B150" s="256">
        <f>'Oportunidades-Des'!B148</f>
        <v>0</v>
      </c>
      <c r="C150" s="230">
        <f>'Oportunidades-Des'!C148</f>
        <v>0</v>
      </c>
      <c r="D150" s="257">
        <f>'Oportunidades-Des'!D148</f>
        <v>0</v>
      </c>
      <c r="E150" s="257">
        <f>'Oportunidades-Des'!E148</f>
        <v>0</v>
      </c>
      <c r="F150" s="232">
        <f>'Oportunidades-Des'!I148</f>
        <v>0</v>
      </c>
      <c r="G150" s="233" t="s">
        <v>24</v>
      </c>
      <c r="H150" s="234"/>
      <c r="I150" s="235">
        <v>0</v>
      </c>
      <c r="J150" s="99">
        <f>'Oportunidades-Des'!F148</f>
        <v>0</v>
      </c>
      <c r="K150" s="92">
        <f>'Oportunidades-Des'!G148</f>
        <v>0</v>
      </c>
      <c r="L150" s="236">
        <f t="shared" si="4"/>
        <v>0</v>
      </c>
      <c r="M150" s="233">
        <f>'Resposta-Oport'!M150</f>
        <v>0</v>
      </c>
      <c r="N150" s="235">
        <f>'Resposta-Oport'!N150</f>
        <v>0</v>
      </c>
      <c r="O150" s="235">
        <v>0</v>
      </c>
      <c r="P150" s="370"/>
      <c r="Q150" s="370"/>
      <c r="R150" s="371"/>
      <c r="S150" s="372">
        <v>0</v>
      </c>
      <c r="T150" s="23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95"/>
      <c r="BN150" s="95"/>
      <c r="BO150" s="95"/>
      <c r="BP150" s="95"/>
      <c r="BQ150" s="95"/>
      <c r="BR150" s="95"/>
      <c r="BS150" s="95"/>
      <c r="BT150" s="95"/>
    </row>
    <row r="151" spans="1:72" s="96" customFormat="1" ht="12.75">
      <c r="A151" s="97">
        <f>'Oport-Pré-Resposta'!A149</f>
        <v>141</v>
      </c>
      <c r="B151" s="256">
        <f>'Oportunidades-Des'!B149</f>
        <v>0</v>
      </c>
      <c r="C151" s="230">
        <f>'Oportunidades-Des'!C149</f>
        <v>0</v>
      </c>
      <c r="D151" s="257">
        <f>'Oportunidades-Des'!D149</f>
        <v>0</v>
      </c>
      <c r="E151" s="257">
        <f>'Oportunidades-Des'!E149</f>
        <v>0</v>
      </c>
      <c r="F151" s="232">
        <f>'Oportunidades-Des'!I149</f>
        <v>0</v>
      </c>
      <c r="G151" s="233" t="s">
        <v>24</v>
      </c>
      <c r="H151" s="234"/>
      <c r="I151" s="235">
        <v>0</v>
      </c>
      <c r="J151" s="99">
        <f>'Oportunidades-Des'!F149</f>
        <v>0</v>
      </c>
      <c r="K151" s="92">
        <f>'Oportunidades-Des'!G149</f>
        <v>0</v>
      </c>
      <c r="L151" s="236">
        <f t="shared" si="4"/>
        <v>0</v>
      </c>
      <c r="M151" s="233">
        <f>'Resposta-Oport'!M151</f>
        <v>0</v>
      </c>
      <c r="N151" s="235">
        <f>'Resposta-Oport'!N151</f>
        <v>0</v>
      </c>
      <c r="O151" s="235">
        <v>0</v>
      </c>
      <c r="P151" s="370"/>
      <c r="Q151" s="370"/>
      <c r="R151" s="371"/>
      <c r="S151" s="372">
        <v>0</v>
      </c>
      <c r="T151" s="23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5"/>
      <c r="BM151" s="95"/>
      <c r="BN151" s="95"/>
      <c r="BO151" s="95"/>
      <c r="BP151" s="95"/>
      <c r="BQ151" s="95"/>
      <c r="BR151" s="95"/>
      <c r="BS151" s="95"/>
      <c r="BT151" s="95"/>
    </row>
    <row r="152" spans="1:72" s="96" customFormat="1" ht="12.75">
      <c r="A152" s="97">
        <f>'Oport-Pré-Resposta'!A150</f>
        <v>142</v>
      </c>
      <c r="B152" s="256">
        <f>'Oportunidades-Des'!B150</f>
        <v>0</v>
      </c>
      <c r="C152" s="230">
        <f>'Oportunidades-Des'!C150</f>
        <v>0</v>
      </c>
      <c r="D152" s="257">
        <f>'Oportunidades-Des'!D150</f>
        <v>0</v>
      </c>
      <c r="E152" s="257">
        <f>'Oportunidades-Des'!E150</f>
        <v>0</v>
      </c>
      <c r="F152" s="232">
        <f>'Oportunidades-Des'!I150</f>
        <v>0</v>
      </c>
      <c r="G152" s="233" t="s">
        <v>24</v>
      </c>
      <c r="H152" s="234"/>
      <c r="I152" s="235">
        <v>0</v>
      </c>
      <c r="J152" s="99">
        <f>'Oportunidades-Des'!F150</f>
        <v>0</v>
      </c>
      <c r="K152" s="92">
        <f>'Oportunidades-Des'!G150</f>
        <v>0</v>
      </c>
      <c r="L152" s="236">
        <f t="shared" si="4"/>
        <v>0</v>
      </c>
      <c r="M152" s="233">
        <f>'Resposta-Oport'!M152</f>
        <v>0</v>
      </c>
      <c r="N152" s="235">
        <f>'Resposta-Oport'!N152</f>
        <v>0</v>
      </c>
      <c r="O152" s="235">
        <v>0</v>
      </c>
      <c r="P152" s="370"/>
      <c r="Q152" s="370"/>
      <c r="R152" s="371"/>
      <c r="S152" s="372">
        <v>0</v>
      </c>
      <c r="T152" s="23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5"/>
      <c r="BL152" s="95"/>
      <c r="BM152" s="95"/>
      <c r="BN152" s="95"/>
      <c r="BO152" s="95"/>
      <c r="BP152" s="95"/>
      <c r="BQ152" s="95"/>
      <c r="BR152" s="95"/>
      <c r="BS152" s="95"/>
      <c r="BT152" s="95"/>
    </row>
    <row r="153" spans="1:72" s="96" customFormat="1" ht="12.75">
      <c r="A153" s="97">
        <f>'Oport-Pré-Resposta'!A151</f>
        <v>143</v>
      </c>
      <c r="B153" s="256">
        <f>'Oportunidades-Des'!B151</f>
        <v>0</v>
      </c>
      <c r="C153" s="230">
        <f>'Oportunidades-Des'!C151</f>
        <v>0</v>
      </c>
      <c r="D153" s="257">
        <f>'Oportunidades-Des'!D151</f>
        <v>0</v>
      </c>
      <c r="E153" s="257">
        <f>'Oportunidades-Des'!E151</f>
        <v>0</v>
      </c>
      <c r="F153" s="232">
        <f>'Oportunidades-Des'!I151</f>
        <v>0</v>
      </c>
      <c r="G153" s="233" t="s">
        <v>24</v>
      </c>
      <c r="H153" s="234"/>
      <c r="I153" s="235">
        <v>0</v>
      </c>
      <c r="J153" s="99">
        <f>'Oportunidades-Des'!F151</f>
        <v>0</v>
      </c>
      <c r="K153" s="92">
        <f>'Oportunidades-Des'!G151</f>
        <v>0</v>
      </c>
      <c r="L153" s="236">
        <f t="shared" si="4"/>
        <v>0</v>
      </c>
      <c r="M153" s="233">
        <f>'Resposta-Oport'!M153</f>
        <v>0</v>
      </c>
      <c r="N153" s="235">
        <f>'Resposta-Oport'!N153</f>
        <v>0</v>
      </c>
      <c r="O153" s="235">
        <v>0</v>
      </c>
      <c r="P153" s="370"/>
      <c r="Q153" s="370"/>
      <c r="R153" s="371"/>
      <c r="S153" s="372">
        <v>0</v>
      </c>
      <c r="T153" s="23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95"/>
      <c r="BP153" s="95"/>
      <c r="BQ153" s="95"/>
      <c r="BR153" s="95"/>
      <c r="BS153" s="95"/>
      <c r="BT153" s="95"/>
    </row>
    <row r="154" spans="1:72" s="96" customFormat="1" ht="12.75">
      <c r="A154" s="97">
        <f>'Oport-Pré-Resposta'!A152</f>
        <v>144</v>
      </c>
      <c r="B154" s="256">
        <f>'Oportunidades-Des'!B152</f>
        <v>0</v>
      </c>
      <c r="C154" s="230">
        <f>'Oportunidades-Des'!C152</f>
        <v>0</v>
      </c>
      <c r="D154" s="257">
        <f>'Oportunidades-Des'!D152</f>
        <v>0</v>
      </c>
      <c r="E154" s="257">
        <f>'Oportunidades-Des'!E152</f>
        <v>0</v>
      </c>
      <c r="F154" s="232">
        <f>'Oportunidades-Des'!I152</f>
        <v>0</v>
      </c>
      <c r="G154" s="233" t="s">
        <v>24</v>
      </c>
      <c r="H154" s="234"/>
      <c r="I154" s="235">
        <v>0</v>
      </c>
      <c r="J154" s="99">
        <f>'Oportunidades-Des'!F152</f>
        <v>0</v>
      </c>
      <c r="K154" s="92">
        <f>'Oportunidades-Des'!G152</f>
        <v>0</v>
      </c>
      <c r="L154" s="236">
        <f t="shared" si="4"/>
        <v>0</v>
      </c>
      <c r="M154" s="233">
        <f>'Resposta-Oport'!M154</f>
        <v>0</v>
      </c>
      <c r="N154" s="235">
        <f>'Resposta-Oport'!N154</f>
        <v>0</v>
      </c>
      <c r="O154" s="235">
        <v>0</v>
      </c>
      <c r="P154" s="370"/>
      <c r="Q154" s="370"/>
      <c r="R154" s="371"/>
      <c r="S154" s="372">
        <v>0</v>
      </c>
      <c r="T154" s="23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  <c r="BM154" s="95"/>
      <c r="BN154" s="95"/>
      <c r="BO154" s="95"/>
      <c r="BP154" s="95"/>
      <c r="BQ154" s="95"/>
      <c r="BR154" s="95"/>
      <c r="BS154" s="95"/>
      <c r="BT154" s="95"/>
    </row>
    <row r="155" spans="1:72" s="96" customFormat="1" ht="12.75">
      <c r="A155" s="97">
        <f>'Oport-Pré-Resposta'!A153</f>
        <v>145</v>
      </c>
      <c r="B155" s="256">
        <f>'Oportunidades-Des'!B153</f>
        <v>0</v>
      </c>
      <c r="C155" s="230">
        <f>'Oportunidades-Des'!C153</f>
        <v>0</v>
      </c>
      <c r="D155" s="257">
        <f>'Oportunidades-Des'!D153</f>
        <v>0</v>
      </c>
      <c r="E155" s="257">
        <f>'Oportunidades-Des'!E153</f>
        <v>0</v>
      </c>
      <c r="F155" s="232">
        <f>'Oportunidades-Des'!I153</f>
        <v>0</v>
      </c>
      <c r="G155" s="233" t="s">
        <v>24</v>
      </c>
      <c r="H155" s="234"/>
      <c r="I155" s="235">
        <v>0</v>
      </c>
      <c r="J155" s="99">
        <f>'Oportunidades-Des'!F153</f>
        <v>0</v>
      </c>
      <c r="K155" s="92">
        <f>'Oportunidades-Des'!G153</f>
        <v>0</v>
      </c>
      <c r="L155" s="236">
        <f t="shared" si="4"/>
        <v>0</v>
      </c>
      <c r="M155" s="233">
        <f>'Resposta-Oport'!M155</f>
        <v>0</v>
      </c>
      <c r="N155" s="235">
        <f>'Resposta-Oport'!N155</f>
        <v>0</v>
      </c>
      <c r="O155" s="235">
        <v>0</v>
      </c>
      <c r="P155" s="370"/>
      <c r="Q155" s="370"/>
      <c r="R155" s="371"/>
      <c r="S155" s="372">
        <v>0</v>
      </c>
      <c r="T155" s="23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  <c r="BN155" s="95"/>
      <c r="BO155" s="95"/>
      <c r="BP155" s="95"/>
      <c r="BQ155" s="95"/>
      <c r="BR155" s="95"/>
      <c r="BS155" s="95"/>
      <c r="BT155" s="95"/>
    </row>
    <row r="156" spans="1:72" s="96" customFormat="1" ht="12.75">
      <c r="A156" s="97">
        <f>'Oport-Pré-Resposta'!A154</f>
        <v>146</v>
      </c>
      <c r="B156" s="256">
        <f>'Oportunidades-Des'!B154</f>
        <v>0</v>
      </c>
      <c r="C156" s="230">
        <f>'Oportunidades-Des'!C154</f>
        <v>0</v>
      </c>
      <c r="D156" s="257">
        <f>'Oportunidades-Des'!D154</f>
        <v>0</v>
      </c>
      <c r="E156" s="257">
        <f>'Oportunidades-Des'!E154</f>
        <v>0</v>
      </c>
      <c r="F156" s="232">
        <f>'Oportunidades-Des'!I154</f>
        <v>0</v>
      </c>
      <c r="G156" s="233" t="s">
        <v>24</v>
      </c>
      <c r="H156" s="234"/>
      <c r="I156" s="235">
        <v>0</v>
      </c>
      <c r="J156" s="99">
        <f>'Oportunidades-Des'!F154</f>
        <v>0</v>
      </c>
      <c r="K156" s="92">
        <f>'Oportunidades-Des'!G154</f>
        <v>0</v>
      </c>
      <c r="L156" s="236">
        <f t="shared" si="4"/>
        <v>0</v>
      </c>
      <c r="M156" s="233">
        <f>'Resposta-Oport'!M156</f>
        <v>0</v>
      </c>
      <c r="N156" s="235">
        <f>'Resposta-Oport'!N156</f>
        <v>0</v>
      </c>
      <c r="O156" s="235">
        <v>0</v>
      </c>
      <c r="P156" s="370"/>
      <c r="Q156" s="370"/>
      <c r="R156" s="371"/>
      <c r="S156" s="372">
        <v>0</v>
      </c>
      <c r="T156" s="23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  <c r="BN156" s="95"/>
      <c r="BO156" s="95"/>
      <c r="BP156" s="95"/>
      <c r="BQ156" s="95"/>
      <c r="BR156" s="95"/>
      <c r="BS156" s="95"/>
      <c r="BT156" s="95"/>
    </row>
    <row r="157" spans="1:72" s="96" customFormat="1" ht="12.75">
      <c r="A157" s="97">
        <f>'Oport-Pré-Resposta'!A155</f>
        <v>147</v>
      </c>
      <c r="B157" s="256">
        <f>'Oportunidades-Des'!B155</f>
        <v>0</v>
      </c>
      <c r="C157" s="230">
        <f>'Oportunidades-Des'!C155</f>
        <v>0</v>
      </c>
      <c r="D157" s="257">
        <f>'Oportunidades-Des'!D155</f>
        <v>0</v>
      </c>
      <c r="E157" s="257">
        <f>'Oportunidades-Des'!E155</f>
        <v>0</v>
      </c>
      <c r="F157" s="232">
        <f>'Oportunidades-Des'!I155</f>
        <v>0</v>
      </c>
      <c r="G157" s="233" t="s">
        <v>24</v>
      </c>
      <c r="H157" s="234"/>
      <c r="I157" s="235">
        <v>0</v>
      </c>
      <c r="J157" s="99">
        <f>'Oportunidades-Des'!F155</f>
        <v>0</v>
      </c>
      <c r="K157" s="92">
        <f>'Oportunidades-Des'!G155</f>
        <v>0</v>
      </c>
      <c r="L157" s="236">
        <f t="shared" si="4"/>
        <v>0</v>
      </c>
      <c r="M157" s="233">
        <f>'Resposta-Oport'!M157</f>
        <v>0</v>
      </c>
      <c r="N157" s="235">
        <f>'Resposta-Oport'!N157</f>
        <v>0</v>
      </c>
      <c r="O157" s="235">
        <v>0</v>
      </c>
      <c r="P157" s="370"/>
      <c r="Q157" s="370"/>
      <c r="R157" s="371"/>
      <c r="S157" s="372">
        <v>0</v>
      </c>
      <c r="T157" s="23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  <c r="BP157" s="95"/>
      <c r="BQ157" s="95"/>
      <c r="BR157" s="95"/>
      <c r="BS157" s="95"/>
      <c r="BT157" s="95"/>
    </row>
    <row r="158" spans="1:72" s="96" customFormat="1" ht="12.75">
      <c r="A158" s="97">
        <f>'Oport-Pré-Resposta'!A156</f>
        <v>148</v>
      </c>
      <c r="B158" s="256">
        <f>'Oportunidades-Des'!B156</f>
        <v>0</v>
      </c>
      <c r="C158" s="230">
        <f>'Oportunidades-Des'!C156</f>
        <v>0</v>
      </c>
      <c r="D158" s="257">
        <f>'Oportunidades-Des'!D156</f>
        <v>0</v>
      </c>
      <c r="E158" s="257">
        <f>'Oportunidades-Des'!E156</f>
        <v>0</v>
      </c>
      <c r="F158" s="232">
        <f>'Oportunidades-Des'!I156</f>
        <v>0</v>
      </c>
      <c r="G158" s="233" t="s">
        <v>24</v>
      </c>
      <c r="H158" s="234"/>
      <c r="I158" s="235">
        <v>0</v>
      </c>
      <c r="J158" s="99">
        <f>'Oportunidades-Des'!F156</f>
        <v>0</v>
      </c>
      <c r="K158" s="92">
        <f>'Oportunidades-Des'!G156</f>
        <v>0</v>
      </c>
      <c r="L158" s="236">
        <f t="shared" si="4"/>
        <v>0</v>
      </c>
      <c r="M158" s="233">
        <f>'Resposta-Oport'!M158</f>
        <v>0</v>
      </c>
      <c r="N158" s="235">
        <f>'Resposta-Oport'!N158</f>
        <v>0</v>
      </c>
      <c r="O158" s="235">
        <v>0</v>
      </c>
      <c r="P158" s="370"/>
      <c r="Q158" s="370"/>
      <c r="R158" s="371"/>
      <c r="S158" s="372">
        <v>0</v>
      </c>
      <c r="T158" s="23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  <c r="BN158" s="95"/>
      <c r="BO158" s="95"/>
      <c r="BP158" s="95"/>
      <c r="BQ158" s="95"/>
      <c r="BR158" s="95"/>
      <c r="BS158" s="95"/>
      <c r="BT158" s="95"/>
    </row>
    <row r="159" spans="1:72" s="96" customFormat="1" ht="12.75">
      <c r="A159" s="97">
        <f>'Oport-Pré-Resposta'!A157</f>
        <v>149</v>
      </c>
      <c r="B159" s="256">
        <f>'Oportunidades-Des'!B157</f>
        <v>0</v>
      </c>
      <c r="C159" s="230">
        <f>'Oportunidades-Des'!C157</f>
        <v>0</v>
      </c>
      <c r="D159" s="257">
        <f>'Oportunidades-Des'!D157</f>
        <v>0</v>
      </c>
      <c r="E159" s="257">
        <f>'Oportunidades-Des'!E157</f>
        <v>0</v>
      </c>
      <c r="F159" s="232">
        <f>'Oportunidades-Des'!I157</f>
        <v>0</v>
      </c>
      <c r="G159" s="233" t="s">
        <v>24</v>
      </c>
      <c r="H159" s="234"/>
      <c r="I159" s="235">
        <v>0</v>
      </c>
      <c r="J159" s="99">
        <f>'Oportunidades-Des'!F157</f>
        <v>0</v>
      </c>
      <c r="K159" s="92">
        <f>'Oportunidades-Des'!G157</f>
        <v>0</v>
      </c>
      <c r="L159" s="236">
        <f t="shared" si="4"/>
        <v>0</v>
      </c>
      <c r="M159" s="233">
        <f>'Resposta-Oport'!M159</f>
        <v>0</v>
      </c>
      <c r="N159" s="235">
        <f>'Resposta-Oport'!N159</f>
        <v>0</v>
      </c>
      <c r="O159" s="235">
        <v>0</v>
      </c>
      <c r="P159" s="370"/>
      <c r="Q159" s="370"/>
      <c r="R159" s="371"/>
      <c r="S159" s="372">
        <v>0</v>
      </c>
      <c r="T159" s="23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  <c r="BP159" s="95"/>
      <c r="BQ159" s="95"/>
      <c r="BR159" s="95"/>
      <c r="BS159" s="95"/>
      <c r="BT159" s="95"/>
    </row>
    <row r="160" spans="1:72" s="96" customFormat="1" ht="12.75">
      <c r="A160" s="97">
        <f>'Oport-Pré-Resposta'!A158</f>
        <v>150</v>
      </c>
      <c r="B160" s="256">
        <f>'Oportunidades-Des'!B158</f>
        <v>0</v>
      </c>
      <c r="C160" s="230">
        <f>'Oportunidades-Des'!C158</f>
        <v>0</v>
      </c>
      <c r="D160" s="257">
        <f>'Oportunidades-Des'!D158</f>
        <v>0</v>
      </c>
      <c r="E160" s="257">
        <f>'Oportunidades-Des'!E158</f>
        <v>0</v>
      </c>
      <c r="F160" s="232">
        <f>'Oportunidades-Des'!I158</f>
        <v>0</v>
      </c>
      <c r="G160" s="233" t="s">
        <v>24</v>
      </c>
      <c r="H160" s="234"/>
      <c r="I160" s="235">
        <v>0</v>
      </c>
      <c r="J160" s="99">
        <f>'Oportunidades-Des'!F158</f>
        <v>0</v>
      </c>
      <c r="K160" s="92">
        <f>'Oportunidades-Des'!G158</f>
        <v>0</v>
      </c>
      <c r="L160" s="236">
        <f t="shared" si="4"/>
        <v>0</v>
      </c>
      <c r="M160" s="233">
        <f>'Resposta-Oport'!M160</f>
        <v>0</v>
      </c>
      <c r="N160" s="235">
        <f>'Resposta-Oport'!N160</f>
        <v>0</v>
      </c>
      <c r="O160" s="235">
        <v>0</v>
      </c>
      <c r="P160" s="370"/>
      <c r="Q160" s="370"/>
      <c r="R160" s="371"/>
      <c r="S160" s="372">
        <v>0</v>
      </c>
      <c r="T160" s="23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  <c r="BQ160" s="95"/>
      <c r="BR160" s="95"/>
      <c r="BS160" s="95"/>
      <c r="BT160" s="95"/>
    </row>
    <row r="161" spans="1:72" s="96" customFormat="1" ht="12.75">
      <c r="A161" s="97">
        <f>'Oport-Pré-Resposta'!A159</f>
        <v>151</v>
      </c>
      <c r="B161" s="256">
        <f>'Oportunidades-Des'!B159</f>
        <v>0</v>
      </c>
      <c r="C161" s="230">
        <f>'Oportunidades-Des'!C159</f>
        <v>0</v>
      </c>
      <c r="D161" s="257">
        <f>'Oportunidades-Des'!D159</f>
        <v>0</v>
      </c>
      <c r="E161" s="257">
        <f>'Oportunidades-Des'!E159</f>
        <v>0</v>
      </c>
      <c r="F161" s="232">
        <f>'Oportunidades-Des'!I159</f>
        <v>0</v>
      </c>
      <c r="G161" s="233" t="s">
        <v>24</v>
      </c>
      <c r="H161" s="234"/>
      <c r="I161" s="235">
        <v>0</v>
      </c>
      <c r="J161" s="99">
        <f>'Oportunidades-Des'!F159</f>
        <v>0</v>
      </c>
      <c r="K161" s="92">
        <f>'Oportunidades-Des'!G159</f>
        <v>0</v>
      </c>
      <c r="L161" s="236">
        <f t="shared" si="4"/>
        <v>0</v>
      </c>
      <c r="M161" s="233">
        <f>'Resposta-Oport'!M161</f>
        <v>0</v>
      </c>
      <c r="N161" s="235">
        <f>'Resposta-Oport'!N161</f>
        <v>0</v>
      </c>
      <c r="O161" s="235">
        <v>0</v>
      </c>
      <c r="P161" s="370"/>
      <c r="Q161" s="370"/>
      <c r="R161" s="371"/>
      <c r="S161" s="372">
        <v>0</v>
      </c>
      <c r="T161" s="23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  <c r="BN161" s="95"/>
      <c r="BO161" s="95"/>
      <c r="BP161" s="95"/>
      <c r="BQ161" s="95"/>
      <c r="BR161" s="95"/>
      <c r="BS161" s="95"/>
      <c r="BT161" s="95"/>
    </row>
    <row r="162" spans="1:72" s="96" customFormat="1" ht="12.75">
      <c r="A162" s="97">
        <f>'Oport-Pré-Resposta'!A160</f>
        <v>152</v>
      </c>
      <c r="B162" s="256">
        <f>'Oportunidades-Des'!B160</f>
        <v>0</v>
      </c>
      <c r="C162" s="230">
        <f>'Oportunidades-Des'!C160</f>
        <v>0</v>
      </c>
      <c r="D162" s="257">
        <f>'Oportunidades-Des'!D160</f>
        <v>0</v>
      </c>
      <c r="E162" s="257">
        <f>'Oportunidades-Des'!E160</f>
        <v>0</v>
      </c>
      <c r="F162" s="232">
        <f>'Oportunidades-Des'!I160</f>
        <v>0</v>
      </c>
      <c r="G162" s="233" t="s">
        <v>24</v>
      </c>
      <c r="H162" s="234"/>
      <c r="I162" s="235">
        <v>0</v>
      </c>
      <c r="J162" s="99">
        <f>'Oportunidades-Des'!F160</f>
        <v>0</v>
      </c>
      <c r="K162" s="92">
        <f>'Oportunidades-Des'!G160</f>
        <v>0</v>
      </c>
      <c r="L162" s="236">
        <f t="shared" si="4"/>
        <v>0</v>
      </c>
      <c r="M162" s="233">
        <f>'Resposta-Oport'!M162</f>
        <v>0</v>
      </c>
      <c r="N162" s="235">
        <f>'Resposta-Oport'!N162</f>
        <v>0</v>
      </c>
      <c r="O162" s="235">
        <v>0</v>
      </c>
      <c r="P162" s="370"/>
      <c r="Q162" s="370"/>
      <c r="R162" s="371"/>
      <c r="S162" s="372">
        <v>0</v>
      </c>
      <c r="T162" s="23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  <c r="BF162" s="95"/>
      <c r="BG162" s="95"/>
      <c r="BH162" s="95"/>
      <c r="BI162" s="95"/>
      <c r="BJ162" s="95"/>
      <c r="BK162" s="95"/>
      <c r="BL162" s="95"/>
      <c r="BM162" s="95"/>
      <c r="BN162" s="95"/>
      <c r="BO162" s="95"/>
      <c r="BP162" s="95"/>
      <c r="BQ162" s="95"/>
      <c r="BR162" s="95"/>
      <c r="BS162" s="95"/>
      <c r="BT162" s="95"/>
    </row>
    <row r="163" spans="1:72" s="96" customFormat="1" ht="12.75">
      <c r="A163" s="97">
        <f>'Oport-Pré-Resposta'!A161</f>
        <v>153</v>
      </c>
      <c r="B163" s="256">
        <f>'Oportunidades-Des'!B161</f>
        <v>0</v>
      </c>
      <c r="C163" s="230">
        <f>'Oportunidades-Des'!C161</f>
        <v>0</v>
      </c>
      <c r="D163" s="257">
        <f>'Oportunidades-Des'!D161</f>
        <v>0</v>
      </c>
      <c r="E163" s="257">
        <f>'Oportunidades-Des'!E161</f>
        <v>0</v>
      </c>
      <c r="F163" s="232">
        <f>'Oportunidades-Des'!I161</f>
        <v>0</v>
      </c>
      <c r="G163" s="233" t="s">
        <v>24</v>
      </c>
      <c r="H163" s="234"/>
      <c r="I163" s="235">
        <v>0</v>
      </c>
      <c r="J163" s="99">
        <f>'Oportunidades-Des'!F161</f>
        <v>0</v>
      </c>
      <c r="K163" s="92">
        <f>'Oportunidades-Des'!G161</f>
        <v>0</v>
      </c>
      <c r="L163" s="236">
        <f t="shared" si="4"/>
        <v>0</v>
      </c>
      <c r="M163" s="233">
        <f>'Resposta-Oport'!M163</f>
        <v>0</v>
      </c>
      <c r="N163" s="235">
        <f>'Resposta-Oport'!N163</f>
        <v>0</v>
      </c>
      <c r="O163" s="235">
        <v>0</v>
      </c>
      <c r="P163" s="370"/>
      <c r="Q163" s="370"/>
      <c r="R163" s="371"/>
      <c r="S163" s="372">
        <v>0</v>
      </c>
      <c r="T163" s="23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  <c r="BQ163" s="95"/>
      <c r="BR163" s="95"/>
      <c r="BS163" s="95"/>
      <c r="BT163" s="95"/>
    </row>
    <row r="164" spans="1:72" s="96" customFormat="1" ht="12.75">
      <c r="A164" s="97">
        <f>'Oport-Pré-Resposta'!A162</f>
        <v>154</v>
      </c>
      <c r="B164" s="256">
        <f>'Oportunidades-Des'!B162</f>
        <v>0</v>
      </c>
      <c r="C164" s="230">
        <f>'Oportunidades-Des'!C162</f>
        <v>0</v>
      </c>
      <c r="D164" s="257">
        <f>'Oportunidades-Des'!D162</f>
        <v>0</v>
      </c>
      <c r="E164" s="257">
        <f>'Oportunidades-Des'!E162</f>
        <v>0</v>
      </c>
      <c r="F164" s="232">
        <f>'Oportunidades-Des'!I162</f>
        <v>0</v>
      </c>
      <c r="G164" s="233" t="s">
        <v>24</v>
      </c>
      <c r="H164" s="234"/>
      <c r="I164" s="235">
        <v>0</v>
      </c>
      <c r="J164" s="99">
        <f>'Oportunidades-Des'!F162</f>
        <v>0</v>
      </c>
      <c r="K164" s="92">
        <f>'Oportunidades-Des'!G162</f>
        <v>0</v>
      </c>
      <c r="L164" s="236">
        <f t="shared" si="4"/>
        <v>0</v>
      </c>
      <c r="M164" s="233">
        <f>'Resposta-Oport'!M164</f>
        <v>0</v>
      </c>
      <c r="N164" s="235">
        <f>'Resposta-Oport'!N164</f>
        <v>0</v>
      </c>
      <c r="O164" s="235">
        <v>0</v>
      </c>
      <c r="P164" s="370"/>
      <c r="Q164" s="370"/>
      <c r="R164" s="371"/>
      <c r="S164" s="372">
        <v>0</v>
      </c>
      <c r="T164" s="23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95"/>
      <c r="BT164" s="95"/>
    </row>
    <row r="165" spans="1:72" s="96" customFormat="1" ht="12.75">
      <c r="A165" s="97">
        <f>'Oport-Pré-Resposta'!A163</f>
        <v>155</v>
      </c>
      <c r="B165" s="256">
        <f>'Oportunidades-Des'!B163</f>
        <v>0</v>
      </c>
      <c r="C165" s="230">
        <f>'Oportunidades-Des'!C163</f>
        <v>0</v>
      </c>
      <c r="D165" s="257">
        <f>'Oportunidades-Des'!D163</f>
        <v>0</v>
      </c>
      <c r="E165" s="257">
        <f>'Oportunidades-Des'!E163</f>
        <v>0</v>
      </c>
      <c r="F165" s="232">
        <f>'Oportunidades-Des'!I163</f>
        <v>0</v>
      </c>
      <c r="G165" s="233" t="s">
        <v>24</v>
      </c>
      <c r="H165" s="234"/>
      <c r="I165" s="235">
        <v>0</v>
      </c>
      <c r="J165" s="99">
        <f>'Oportunidades-Des'!F163</f>
        <v>0</v>
      </c>
      <c r="K165" s="92">
        <f>'Oportunidades-Des'!G163</f>
        <v>0</v>
      </c>
      <c r="L165" s="236">
        <f t="shared" si="4"/>
        <v>0</v>
      </c>
      <c r="M165" s="233">
        <f>'Resposta-Oport'!M165</f>
        <v>0</v>
      </c>
      <c r="N165" s="235">
        <f>'Resposta-Oport'!N165</f>
        <v>0</v>
      </c>
      <c r="O165" s="235">
        <v>0</v>
      </c>
      <c r="P165" s="370"/>
      <c r="Q165" s="370"/>
      <c r="R165" s="371"/>
      <c r="S165" s="372">
        <v>0</v>
      </c>
      <c r="T165" s="23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  <c r="BM165" s="95"/>
      <c r="BN165" s="95"/>
      <c r="BO165" s="95"/>
      <c r="BP165" s="95"/>
      <c r="BQ165" s="95"/>
      <c r="BR165" s="95"/>
      <c r="BS165" s="95"/>
      <c r="BT165" s="95"/>
    </row>
    <row r="166" spans="1:72" s="96" customFormat="1" ht="12.75">
      <c r="A166" s="97">
        <f>'Oport-Pré-Resposta'!A164</f>
        <v>156</v>
      </c>
      <c r="B166" s="256">
        <f>'Oportunidades-Des'!B164</f>
        <v>0</v>
      </c>
      <c r="C166" s="230">
        <f>'Oportunidades-Des'!C164</f>
        <v>0</v>
      </c>
      <c r="D166" s="257">
        <f>'Oportunidades-Des'!D164</f>
        <v>0</v>
      </c>
      <c r="E166" s="257">
        <f>'Oportunidades-Des'!E164</f>
        <v>0</v>
      </c>
      <c r="F166" s="232">
        <f>'Oportunidades-Des'!I164</f>
        <v>0</v>
      </c>
      <c r="G166" s="233" t="s">
        <v>24</v>
      </c>
      <c r="H166" s="234"/>
      <c r="I166" s="235">
        <v>0</v>
      </c>
      <c r="J166" s="99">
        <f>'Oportunidades-Des'!F164</f>
        <v>0</v>
      </c>
      <c r="K166" s="92">
        <f>'Oportunidades-Des'!G164</f>
        <v>0</v>
      </c>
      <c r="L166" s="236">
        <f t="shared" si="4"/>
        <v>0</v>
      </c>
      <c r="M166" s="233">
        <f>'Resposta-Oport'!M166</f>
        <v>0</v>
      </c>
      <c r="N166" s="235">
        <f>'Resposta-Oport'!N166</f>
        <v>0</v>
      </c>
      <c r="O166" s="235">
        <v>0</v>
      </c>
      <c r="P166" s="370"/>
      <c r="Q166" s="370"/>
      <c r="R166" s="371"/>
      <c r="S166" s="372">
        <v>0</v>
      </c>
      <c r="T166" s="23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  <c r="BN166" s="95"/>
      <c r="BO166" s="95"/>
      <c r="BP166" s="95"/>
      <c r="BQ166" s="95"/>
      <c r="BR166" s="95"/>
      <c r="BS166" s="95"/>
      <c r="BT166" s="95"/>
    </row>
    <row r="167" spans="1:72" s="96" customFormat="1" ht="12.75">
      <c r="A167" s="97">
        <f>'Oport-Pré-Resposta'!A165</f>
        <v>157</v>
      </c>
      <c r="B167" s="256">
        <f>'Oportunidades-Des'!B165</f>
        <v>0</v>
      </c>
      <c r="C167" s="230">
        <f>'Oportunidades-Des'!C165</f>
        <v>0</v>
      </c>
      <c r="D167" s="257">
        <f>'Oportunidades-Des'!D165</f>
        <v>0</v>
      </c>
      <c r="E167" s="257">
        <f>'Oportunidades-Des'!E165</f>
        <v>0</v>
      </c>
      <c r="F167" s="232">
        <f>'Oportunidades-Des'!I165</f>
        <v>0</v>
      </c>
      <c r="G167" s="233" t="s">
        <v>24</v>
      </c>
      <c r="H167" s="234"/>
      <c r="I167" s="235">
        <v>0</v>
      </c>
      <c r="J167" s="99">
        <f>'Oportunidades-Des'!F165</f>
        <v>0</v>
      </c>
      <c r="K167" s="92">
        <f>'Oportunidades-Des'!G165</f>
        <v>0</v>
      </c>
      <c r="L167" s="236">
        <f t="shared" si="4"/>
        <v>0</v>
      </c>
      <c r="M167" s="233">
        <f>'Resposta-Oport'!M167</f>
        <v>0</v>
      </c>
      <c r="N167" s="235">
        <f>'Resposta-Oport'!N167</f>
        <v>0</v>
      </c>
      <c r="O167" s="235">
        <v>0</v>
      </c>
      <c r="P167" s="370"/>
      <c r="Q167" s="370"/>
      <c r="R167" s="371"/>
      <c r="S167" s="372">
        <v>0</v>
      </c>
      <c r="T167" s="23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95"/>
      <c r="BA167" s="95"/>
      <c r="BB167" s="95"/>
      <c r="BC167" s="95"/>
      <c r="BD167" s="95"/>
      <c r="BE167" s="95"/>
      <c r="BF167" s="95"/>
      <c r="BG167" s="95"/>
      <c r="BH167" s="95"/>
      <c r="BI167" s="95"/>
      <c r="BJ167" s="95"/>
      <c r="BK167" s="95"/>
      <c r="BL167" s="95"/>
      <c r="BM167" s="95"/>
      <c r="BN167" s="95"/>
      <c r="BO167" s="95"/>
      <c r="BP167" s="95"/>
      <c r="BQ167" s="95"/>
      <c r="BR167" s="95"/>
      <c r="BS167" s="95"/>
      <c r="BT167" s="95"/>
    </row>
    <row r="168" spans="1:72" s="96" customFormat="1" ht="12.75">
      <c r="A168" s="97">
        <f>'Oport-Pré-Resposta'!A166</f>
        <v>158</v>
      </c>
      <c r="B168" s="256">
        <f>'Oportunidades-Des'!B166</f>
        <v>0</v>
      </c>
      <c r="C168" s="230">
        <f>'Oportunidades-Des'!C166</f>
        <v>0</v>
      </c>
      <c r="D168" s="257">
        <f>'Oportunidades-Des'!D166</f>
        <v>0</v>
      </c>
      <c r="E168" s="257">
        <f>'Oportunidades-Des'!E166</f>
        <v>0</v>
      </c>
      <c r="F168" s="232">
        <f>'Oportunidades-Des'!I166</f>
        <v>0</v>
      </c>
      <c r="G168" s="233" t="s">
        <v>24</v>
      </c>
      <c r="H168" s="234"/>
      <c r="I168" s="235">
        <v>0</v>
      </c>
      <c r="J168" s="99">
        <f>'Oportunidades-Des'!F166</f>
        <v>0</v>
      </c>
      <c r="K168" s="92">
        <f>'Oportunidades-Des'!G166</f>
        <v>0</v>
      </c>
      <c r="L168" s="236">
        <f t="shared" si="4"/>
        <v>0</v>
      </c>
      <c r="M168" s="233">
        <f>'Resposta-Oport'!M168</f>
        <v>0</v>
      </c>
      <c r="N168" s="235">
        <f>'Resposta-Oport'!N168</f>
        <v>0</v>
      </c>
      <c r="O168" s="235">
        <v>0</v>
      </c>
      <c r="P168" s="370"/>
      <c r="Q168" s="370"/>
      <c r="R168" s="371"/>
      <c r="S168" s="372">
        <v>0</v>
      </c>
      <c r="T168" s="23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  <c r="BM168" s="95"/>
      <c r="BN168" s="95"/>
      <c r="BO168" s="95"/>
      <c r="BP168" s="95"/>
      <c r="BQ168" s="95"/>
      <c r="BR168" s="95"/>
      <c r="BS168" s="95"/>
      <c r="BT168" s="95"/>
    </row>
    <row r="169" spans="1:72" s="96" customFormat="1" ht="12.75">
      <c r="A169" s="97">
        <f>'Oport-Pré-Resposta'!A167</f>
        <v>159</v>
      </c>
      <c r="B169" s="256">
        <f>'Oportunidades-Des'!B167</f>
        <v>0</v>
      </c>
      <c r="C169" s="230">
        <f>'Oportunidades-Des'!C167</f>
        <v>0</v>
      </c>
      <c r="D169" s="257">
        <f>'Oportunidades-Des'!D167</f>
        <v>0</v>
      </c>
      <c r="E169" s="257">
        <f>'Oportunidades-Des'!E167</f>
        <v>0</v>
      </c>
      <c r="F169" s="232">
        <f>'Oportunidades-Des'!I167</f>
        <v>0</v>
      </c>
      <c r="G169" s="233" t="s">
        <v>24</v>
      </c>
      <c r="H169" s="234"/>
      <c r="I169" s="235">
        <v>0</v>
      </c>
      <c r="J169" s="99">
        <f>'Oportunidades-Des'!F167</f>
        <v>0</v>
      </c>
      <c r="K169" s="92">
        <f>'Oportunidades-Des'!G167</f>
        <v>0</v>
      </c>
      <c r="L169" s="236">
        <f t="shared" si="4"/>
        <v>0</v>
      </c>
      <c r="M169" s="233">
        <f>'Resposta-Oport'!M169</f>
        <v>0</v>
      </c>
      <c r="N169" s="235">
        <f>'Resposta-Oport'!N169</f>
        <v>0</v>
      </c>
      <c r="O169" s="235">
        <v>0</v>
      </c>
      <c r="P169" s="370"/>
      <c r="Q169" s="370"/>
      <c r="R169" s="371"/>
      <c r="S169" s="372">
        <v>0</v>
      </c>
      <c r="T169" s="23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  <c r="BQ169" s="95"/>
      <c r="BR169" s="95"/>
      <c r="BS169" s="95"/>
      <c r="BT169" s="95"/>
    </row>
    <row r="170" spans="1:72" s="96" customFormat="1" ht="12.75">
      <c r="A170" s="97">
        <f>'Oport-Pré-Resposta'!A168</f>
        <v>160</v>
      </c>
      <c r="B170" s="256">
        <f>'Oportunidades-Des'!B168</f>
        <v>0</v>
      </c>
      <c r="C170" s="230">
        <f>'Oportunidades-Des'!C168</f>
        <v>0</v>
      </c>
      <c r="D170" s="257">
        <f>'Oportunidades-Des'!D168</f>
        <v>0</v>
      </c>
      <c r="E170" s="257">
        <f>'Oportunidades-Des'!E168</f>
        <v>0</v>
      </c>
      <c r="F170" s="232">
        <f>'Oportunidades-Des'!I168</f>
        <v>0</v>
      </c>
      <c r="G170" s="233" t="s">
        <v>24</v>
      </c>
      <c r="H170" s="234"/>
      <c r="I170" s="235">
        <v>0</v>
      </c>
      <c r="J170" s="99">
        <f>'Oportunidades-Des'!F168</f>
        <v>0</v>
      </c>
      <c r="K170" s="92">
        <f>'Oportunidades-Des'!G168</f>
        <v>0</v>
      </c>
      <c r="L170" s="236">
        <f t="shared" si="4"/>
        <v>0</v>
      </c>
      <c r="M170" s="233">
        <f>'Resposta-Oport'!M170</f>
        <v>0</v>
      </c>
      <c r="N170" s="235">
        <f>'Resposta-Oport'!N170</f>
        <v>0</v>
      </c>
      <c r="O170" s="235">
        <v>0</v>
      </c>
      <c r="P170" s="370"/>
      <c r="Q170" s="370"/>
      <c r="R170" s="371"/>
      <c r="S170" s="372">
        <v>0</v>
      </c>
      <c r="T170" s="23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  <c r="BM170" s="95"/>
      <c r="BN170" s="95"/>
      <c r="BO170" s="95"/>
      <c r="BP170" s="95"/>
      <c r="BQ170" s="95"/>
      <c r="BR170" s="95"/>
      <c r="BS170" s="95"/>
      <c r="BT170" s="95"/>
    </row>
    <row r="171" spans="1:72" s="96" customFormat="1" ht="12.75">
      <c r="A171" s="97">
        <f>'Oport-Pré-Resposta'!A169</f>
        <v>161</v>
      </c>
      <c r="B171" s="256">
        <f>'Oportunidades-Des'!B169</f>
        <v>0</v>
      </c>
      <c r="C171" s="230">
        <f>'Oportunidades-Des'!C169</f>
        <v>0</v>
      </c>
      <c r="D171" s="257">
        <f>'Oportunidades-Des'!D169</f>
        <v>0</v>
      </c>
      <c r="E171" s="257">
        <f>'Oportunidades-Des'!E169</f>
        <v>0</v>
      </c>
      <c r="F171" s="232">
        <f>'Oportunidades-Des'!I169</f>
        <v>0</v>
      </c>
      <c r="G171" s="233" t="s">
        <v>24</v>
      </c>
      <c r="H171" s="234"/>
      <c r="I171" s="235">
        <v>0</v>
      </c>
      <c r="J171" s="99">
        <f>'Oportunidades-Des'!F169</f>
        <v>0</v>
      </c>
      <c r="K171" s="92">
        <f>'Oportunidades-Des'!G169</f>
        <v>0</v>
      </c>
      <c r="L171" s="236">
        <f aca="true" t="shared" si="5" ref="L171:L202">J171*K171</f>
        <v>0</v>
      </c>
      <c r="M171" s="233">
        <f>'Resposta-Oport'!M171</f>
        <v>0</v>
      </c>
      <c r="N171" s="235">
        <f>'Resposta-Oport'!N171</f>
        <v>0</v>
      </c>
      <c r="O171" s="235">
        <v>0</v>
      </c>
      <c r="P171" s="370"/>
      <c r="Q171" s="370"/>
      <c r="R171" s="371"/>
      <c r="S171" s="372">
        <v>0</v>
      </c>
      <c r="T171" s="23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5"/>
      <c r="BQ171" s="95"/>
      <c r="BR171" s="95"/>
      <c r="BS171" s="95"/>
      <c r="BT171" s="95"/>
    </row>
    <row r="172" spans="1:72" s="96" customFormat="1" ht="12.75">
      <c r="A172" s="97">
        <f>'Oport-Pré-Resposta'!A170</f>
        <v>162</v>
      </c>
      <c r="B172" s="256">
        <f>'Oportunidades-Des'!B170</f>
        <v>0</v>
      </c>
      <c r="C172" s="230">
        <f>'Oportunidades-Des'!C170</f>
        <v>0</v>
      </c>
      <c r="D172" s="257">
        <f>'Oportunidades-Des'!D170</f>
        <v>0</v>
      </c>
      <c r="E172" s="257">
        <f>'Oportunidades-Des'!E170</f>
        <v>0</v>
      </c>
      <c r="F172" s="232">
        <f>'Oportunidades-Des'!I170</f>
        <v>0</v>
      </c>
      <c r="G172" s="233" t="s">
        <v>24</v>
      </c>
      <c r="H172" s="234"/>
      <c r="I172" s="235">
        <v>0</v>
      </c>
      <c r="J172" s="99">
        <f>'Oportunidades-Des'!F170</f>
        <v>0</v>
      </c>
      <c r="K172" s="92">
        <f>'Oportunidades-Des'!G170</f>
        <v>0</v>
      </c>
      <c r="L172" s="236">
        <f t="shared" si="5"/>
        <v>0</v>
      </c>
      <c r="M172" s="233">
        <f>'Resposta-Oport'!M172</f>
        <v>0</v>
      </c>
      <c r="N172" s="235">
        <f>'Resposta-Oport'!N172</f>
        <v>0</v>
      </c>
      <c r="O172" s="235">
        <v>0</v>
      </c>
      <c r="P172" s="370"/>
      <c r="Q172" s="370"/>
      <c r="R172" s="371"/>
      <c r="S172" s="372">
        <v>0</v>
      </c>
      <c r="T172" s="23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  <c r="BO172" s="95"/>
      <c r="BP172" s="95"/>
      <c r="BQ172" s="95"/>
      <c r="BR172" s="95"/>
      <c r="BS172" s="95"/>
      <c r="BT172" s="95"/>
    </row>
    <row r="173" spans="1:72" s="96" customFormat="1" ht="12.75">
      <c r="A173" s="97">
        <f>'Oport-Pré-Resposta'!A171</f>
        <v>163</v>
      </c>
      <c r="B173" s="256">
        <f>'Oportunidades-Des'!B171</f>
        <v>0</v>
      </c>
      <c r="C173" s="230">
        <f>'Oportunidades-Des'!C171</f>
        <v>0</v>
      </c>
      <c r="D173" s="257">
        <f>'Oportunidades-Des'!D171</f>
        <v>0</v>
      </c>
      <c r="E173" s="257">
        <f>'Oportunidades-Des'!E171</f>
        <v>0</v>
      </c>
      <c r="F173" s="232">
        <f>'Oportunidades-Des'!I171</f>
        <v>0</v>
      </c>
      <c r="G173" s="233" t="s">
        <v>24</v>
      </c>
      <c r="H173" s="234"/>
      <c r="I173" s="235">
        <v>0</v>
      </c>
      <c r="J173" s="99">
        <f>'Oportunidades-Des'!F171</f>
        <v>0</v>
      </c>
      <c r="K173" s="92">
        <f>'Oportunidades-Des'!G171</f>
        <v>0</v>
      </c>
      <c r="L173" s="236">
        <f t="shared" si="5"/>
        <v>0</v>
      </c>
      <c r="M173" s="233">
        <f>'Resposta-Oport'!M173</f>
        <v>0</v>
      </c>
      <c r="N173" s="235">
        <f>'Resposta-Oport'!N173</f>
        <v>0</v>
      </c>
      <c r="O173" s="235">
        <v>0</v>
      </c>
      <c r="P173" s="370"/>
      <c r="Q173" s="370"/>
      <c r="R173" s="371"/>
      <c r="S173" s="372">
        <v>0</v>
      </c>
      <c r="T173" s="23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  <c r="BM173" s="95"/>
      <c r="BN173" s="95"/>
      <c r="BO173" s="95"/>
      <c r="BP173" s="95"/>
      <c r="BQ173" s="95"/>
      <c r="BR173" s="95"/>
      <c r="BS173" s="95"/>
      <c r="BT173" s="95"/>
    </row>
    <row r="174" spans="1:72" s="96" customFormat="1" ht="12.75">
      <c r="A174" s="97">
        <f>'Oport-Pré-Resposta'!A172</f>
        <v>164</v>
      </c>
      <c r="B174" s="256">
        <f>'Oportunidades-Des'!B172</f>
        <v>0</v>
      </c>
      <c r="C174" s="230">
        <f>'Oportunidades-Des'!C172</f>
        <v>0</v>
      </c>
      <c r="D174" s="257">
        <f>'Oportunidades-Des'!D172</f>
        <v>0</v>
      </c>
      <c r="E174" s="257">
        <f>'Oportunidades-Des'!E172</f>
        <v>0</v>
      </c>
      <c r="F174" s="232">
        <f>'Oportunidades-Des'!I172</f>
        <v>0</v>
      </c>
      <c r="G174" s="233" t="s">
        <v>24</v>
      </c>
      <c r="H174" s="234"/>
      <c r="I174" s="235">
        <v>0</v>
      </c>
      <c r="J174" s="99">
        <f>'Oportunidades-Des'!F172</f>
        <v>0</v>
      </c>
      <c r="K174" s="92">
        <f>'Oportunidades-Des'!G172</f>
        <v>0</v>
      </c>
      <c r="L174" s="236">
        <f t="shared" si="5"/>
        <v>0</v>
      </c>
      <c r="M174" s="233">
        <f>'Resposta-Oport'!M174</f>
        <v>0</v>
      </c>
      <c r="N174" s="235">
        <f>'Resposta-Oport'!N174</f>
        <v>0</v>
      </c>
      <c r="O174" s="235">
        <v>0</v>
      </c>
      <c r="P174" s="370"/>
      <c r="Q174" s="370"/>
      <c r="R174" s="371"/>
      <c r="S174" s="372">
        <v>0</v>
      </c>
      <c r="T174" s="23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5"/>
      <c r="BJ174" s="95"/>
      <c r="BK174" s="95"/>
      <c r="BL174" s="95"/>
      <c r="BM174" s="95"/>
      <c r="BN174" s="95"/>
      <c r="BO174" s="95"/>
      <c r="BP174" s="95"/>
      <c r="BQ174" s="95"/>
      <c r="BR174" s="95"/>
      <c r="BS174" s="95"/>
      <c r="BT174" s="95"/>
    </row>
    <row r="175" spans="1:72" s="96" customFormat="1" ht="12.75">
      <c r="A175" s="97">
        <f>'Oport-Pré-Resposta'!A173</f>
        <v>165</v>
      </c>
      <c r="B175" s="256">
        <f>'Oportunidades-Des'!B173</f>
        <v>0</v>
      </c>
      <c r="C175" s="230">
        <f>'Oportunidades-Des'!C173</f>
        <v>0</v>
      </c>
      <c r="D175" s="257">
        <f>'Oportunidades-Des'!D173</f>
        <v>0</v>
      </c>
      <c r="E175" s="257">
        <f>'Oportunidades-Des'!E173</f>
        <v>0</v>
      </c>
      <c r="F175" s="232">
        <f>'Oportunidades-Des'!I173</f>
        <v>0</v>
      </c>
      <c r="G175" s="233" t="s">
        <v>24</v>
      </c>
      <c r="H175" s="234"/>
      <c r="I175" s="235">
        <v>0</v>
      </c>
      <c r="J175" s="99">
        <f>'Oportunidades-Des'!F173</f>
        <v>0</v>
      </c>
      <c r="K175" s="92">
        <f>'Oportunidades-Des'!G173</f>
        <v>0</v>
      </c>
      <c r="L175" s="236">
        <f t="shared" si="5"/>
        <v>0</v>
      </c>
      <c r="M175" s="233">
        <f>'Resposta-Oport'!M175</f>
        <v>0</v>
      </c>
      <c r="N175" s="235">
        <f>'Resposta-Oport'!N175</f>
        <v>0</v>
      </c>
      <c r="O175" s="235">
        <v>0</v>
      </c>
      <c r="P175" s="370"/>
      <c r="Q175" s="370"/>
      <c r="R175" s="371"/>
      <c r="S175" s="372">
        <v>0</v>
      </c>
      <c r="T175" s="23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  <c r="BE175" s="95"/>
      <c r="BF175" s="95"/>
      <c r="BG175" s="95"/>
      <c r="BH175" s="95"/>
      <c r="BI175" s="95"/>
      <c r="BJ175" s="95"/>
      <c r="BK175" s="95"/>
      <c r="BL175" s="95"/>
      <c r="BM175" s="95"/>
      <c r="BN175" s="95"/>
      <c r="BO175" s="95"/>
      <c r="BP175" s="95"/>
      <c r="BQ175" s="95"/>
      <c r="BR175" s="95"/>
      <c r="BS175" s="95"/>
      <c r="BT175" s="95"/>
    </row>
    <row r="176" spans="1:72" s="96" customFormat="1" ht="12.75">
      <c r="A176" s="97">
        <f>'Oport-Pré-Resposta'!A174</f>
        <v>166</v>
      </c>
      <c r="B176" s="256">
        <f>'Oportunidades-Des'!B174</f>
        <v>0</v>
      </c>
      <c r="C176" s="230">
        <f>'Oportunidades-Des'!C174</f>
        <v>0</v>
      </c>
      <c r="D176" s="257">
        <f>'Oportunidades-Des'!D174</f>
        <v>0</v>
      </c>
      <c r="E176" s="257">
        <f>'Oportunidades-Des'!E174</f>
        <v>0</v>
      </c>
      <c r="F176" s="232">
        <f>'Oportunidades-Des'!I174</f>
        <v>0</v>
      </c>
      <c r="G176" s="233" t="s">
        <v>24</v>
      </c>
      <c r="H176" s="234"/>
      <c r="I176" s="235">
        <v>0</v>
      </c>
      <c r="J176" s="99">
        <f>'Oportunidades-Des'!F174</f>
        <v>0</v>
      </c>
      <c r="K176" s="92">
        <f>'Oportunidades-Des'!G174</f>
        <v>0</v>
      </c>
      <c r="L176" s="236">
        <f t="shared" si="5"/>
        <v>0</v>
      </c>
      <c r="M176" s="233">
        <f>'Resposta-Oport'!M176</f>
        <v>0</v>
      </c>
      <c r="N176" s="235">
        <f>'Resposta-Oport'!N176</f>
        <v>0</v>
      </c>
      <c r="O176" s="235">
        <v>0</v>
      </c>
      <c r="P176" s="370"/>
      <c r="Q176" s="370"/>
      <c r="R176" s="371"/>
      <c r="S176" s="372">
        <v>0</v>
      </c>
      <c r="T176" s="23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95"/>
      <c r="BD176" s="95"/>
      <c r="BE176" s="95"/>
      <c r="BF176" s="95"/>
      <c r="BG176" s="95"/>
      <c r="BH176" s="95"/>
      <c r="BI176" s="95"/>
      <c r="BJ176" s="95"/>
      <c r="BK176" s="95"/>
      <c r="BL176" s="95"/>
      <c r="BM176" s="95"/>
      <c r="BN176" s="95"/>
      <c r="BO176" s="95"/>
      <c r="BP176" s="95"/>
      <c r="BQ176" s="95"/>
      <c r="BR176" s="95"/>
      <c r="BS176" s="95"/>
      <c r="BT176" s="95"/>
    </row>
    <row r="177" spans="1:72" s="96" customFormat="1" ht="12.75">
      <c r="A177" s="97">
        <f>'Oport-Pré-Resposta'!A175</f>
        <v>167</v>
      </c>
      <c r="B177" s="256">
        <f>'Oportunidades-Des'!B175</f>
        <v>0</v>
      </c>
      <c r="C177" s="230">
        <f>'Oportunidades-Des'!C175</f>
        <v>0</v>
      </c>
      <c r="D177" s="257">
        <f>'Oportunidades-Des'!D175</f>
        <v>0</v>
      </c>
      <c r="E177" s="257">
        <f>'Oportunidades-Des'!E175</f>
        <v>0</v>
      </c>
      <c r="F177" s="232">
        <f>'Oportunidades-Des'!I175</f>
        <v>0</v>
      </c>
      <c r="G177" s="233" t="s">
        <v>24</v>
      </c>
      <c r="H177" s="234"/>
      <c r="I177" s="235">
        <v>0</v>
      </c>
      <c r="J177" s="99">
        <f>'Oportunidades-Des'!F175</f>
        <v>0</v>
      </c>
      <c r="K177" s="92">
        <f>'Oportunidades-Des'!G175</f>
        <v>0</v>
      </c>
      <c r="L177" s="236">
        <f t="shared" si="5"/>
        <v>0</v>
      </c>
      <c r="M177" s="233">
        <f>'Resposta-Oport'!M177</f>
        <v>0</v>
      </c>
      <c r="N177" s="235">
        <f>'Resposta-Oport'!N177</f>
        <v>0</v>
      </c>
      <c r="O177" s="235">
        <v>0</v>
      </c>
      <c r="P177" s="370"/>
      <c r="Q177" s="370"/>
      <c r="R177" s="371"/>
      <c r="S177" s="372">
        <v>0</v>
      </c>
      <c r="T177" s="23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95"/>
      <c r="BD177" s="95"/>
      <c r="BE177" s="95"/>
      <c r="BF177" s="95"/>
      <c r="BG177" s="95"/>
      <c r="BH177" s="95"/>
      <c r="BI177" s="95"/>
      <c r="BJ177" s="95"/>
      <c r="BK177" s="95"/>
      <c r="BL177" s="95"/>
      <c r="BM177" s="95"/>
      <c r="BN177" s="95"/>
      <c r="BO177" s="95"/>
      <c r="BP177" s="95"/>
      <c r="BQ177" s="95"/>
      <c r="BR177" s="95"/>
      <c r="BS177" s="95"/>
      <c r="BT177" s="95"/>
    </row>
    <row r="178" spans="1:72" s="96" customFormat="1" ht="12.75">
      <c r="A178" s="97">
        <f>'Oport-Pré-Resposta'!A176</f>
        <v>168</v>
      </c>
      <c r="B178" s="256">
        <f>'Oportunidades-Des'!B176</f>
        <v>0</v>
      </c>
      <c r="C178" s="230">
        <f>'Oportunidades-Des'!C176</f>
        <v>0</v>
      </c>
      <c r="D178" s="257">
        <f>'Oportunidades-Des'!D176</f>
        <v>0</v>
      </c>
      <c r="E178" s="257">
        <f>'Oportunidades-Des'!E176</f>
        <v>0</v>
      </c>
      <c r="F178" s="232">
        <f>'Oportunidades-Des'!I176</f>
        <v>0</v>
      </c>
      <c r="G178" s="233" t="s">
        <v>24</v>
      </c>
      <c r="H178" s="234"/>
      <c r="I178" s="235">
        <v>0</v>
      </c>
      <c r="J178" s="99">
        <f>'Oportunidades-Des'!F176</f>
        <v>0</v>
      </c>
      <c r="K178" s="92">
        <f>'Oportunidades-Des'!G176</f>
        <v>0</v>
      </c>
      <c r="L178" s="236">
        <f t="shared" si="5"/>
        <v>0</v>
      </c>
      <c r="M178" s="233">
        <f>'Resposta-Oport'!M178</f>
        <v>0</v>
      </c>
      <c r="N178" s="235">
        <f>'Resposta-Oport'!N178</f>
        <v>0</v>
      </c>
      <c r="O178" s="235">
        <v>0</v>
      </c>
      <c r="P178" s="370"/>
      <c r="Q178" s="370"/>
      <c r="R178" s="371"/>
      <c r="S178" s="372">
        <v>0</v>
      </c>
      <c r="T178" s="23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  <c r="BP178" s="95"/>
      <c r="BQ178" s="95"/>
      <c r="BR178" s="95"/>
      <c r="BS178" s="95"/>
      <c r="BT178" s="95"/>
    </row>
    <row r="179" spans="1:72" s="96" customFormat="1" ht="12.75">
      <c r="A179" s="97">
        <f>'Oport-Pré-Resposta'!A177</f>
        <v>169</v>
      </c>
      <c r="B179" s="256">
        <f>'Oportunidades-Des'!B177</f>
        <v>0</v>
      </c>
      <c r="C179" s="230">
        <f>'Oportunidades-Des'!C177</f>
        <v>0</v>
      </c>
      <c r="D179" s="257">
        <f>'Oportunidades-Des'!D177</f>
        <v>0</v>
      </c>
      <c r="E179" s="257">
        <f>'Oportunidades-Des'!E177</f>
        <v>0</v>
      </c>
      <c r="F179" s="232">
        <f>'Oportunidades-Des'!I177</f>
        <v>0</v>
      </c>
      <c r="G179" s="233" t="s">
        <v>24</v>
      </c>
      <c r="H179" s="234"/>
      <c r="I179" s="235">
        <v>0</v>
      </c>
      <c r="J179" s="99">
        <f>'Oportunidades-Des'!F177</f>
        <v>0</v>
      </c>
      <c r="K179" s="92">
        <f>'Oportunidades-Des'!G177</f>
        <v>0</v>
      </c>
      <c r="L179" s="236">
        <f t="shared" si="5"/>
        <v>0</v>
      </c>
      <c r="M179" s="233">
        <f>'Resposta-Oport'!M179</f>
        <v>0</v>
      </c>
      <c r="N179" s="235">
        <f>'Resposta-Oport'!N179</f>
        <v>0</v>
      </c>
      <c r="O179" s="235">
        <v>0</v>
      </c>
      <c r="P179" s="370"/>
      <c r="Q179" s="370"/>
      <c r="R179" s="371"/>
      <c r="S179" s="372">
        <v>0</v>
      </c>
      <c r="T179" s="23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95"/>
    </row>
    <row r="180" spans="1:72" s="96" customFormat="1" ht="12.75">
      <c r="A180" s="97">
        <f>'Oport-Pré-Resposta'!A178</f>
        <v>170</v>
      </c>
      <c r="B180" s="256">
        <f>'Oportunidades-Des'!B178</f>
        <v>0</v>
      </c>
      <c r="C180" s="230">
        <f>'Oportunidades-Des'!C178</f>
        <v>0</v>
      </c>
      <c r="D180" s="257">
        <f>'Oportunidades-Des'!D178</f>
        <v>0</v>
      </c>
      <c r="E180" s="257">
        <f>'Oportunidades-Des'!E178</f>
        <v>0</v>
      </c>
      <c r="F180" s="232">
        <f>'Oportunidades-Des'!I178</f>
        <v>0</v>
      </c>
      <c r="G180" s="233" t="s">
        <v>24</v>
      </c>
      <c r="H180" s="234"/>
      <c r="I180" s="235">
        <v>0</v>
      </c>
      <c r="J180" s="99">
        <f>'Oportunidades-Des'!F178</f>
        <v>0</v>
      </c>
      <c r="K180" s="92">
        <f>'Oportunidades-Des'!G178</f>
        <v>0</v>
      </c>
      <c r="L180" s="236">
        <f t="shared" si="5"/>
        <v>0</v>
      </c>
      <c r="M180" s="233">
        <f>'Resposta-Oport'!M180</f>
        <v>0</v>
      </c>
      <c r="N180" s="235">
        <f>'Resposta-Oport'!N180</f>
        <v>0</v>
      </c>
      <c r="O180" s="235">
        <v>0</v>
      </c>
      <c r="P180" s="370"/>
      <c r="Q180" s="370"/>
      <c r="R180" s="371"/>
      <c r="S180" s="372">
        <v>0</v>
      </c>
      <c r="T180" s="23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95"/>
      <c r="BD180" s="95"/>
      <c r="BE180" s="95"/>
      <c r="BF180" s="95"/>
      <c r="BG180" s="95"/>
      <c r="BH180" s="95"/>
      <c r="BI180" s="95"/>
      <c r="BJ180" s="95"/>
      <c r="BK180" s="95"/>
      <c r="BL180" s="95"/>
      <c r="BM180" s="95"/>
      <c r="BN180" s="95"/>
      <c r="BO180" s="95"/>
      <c r="BP180" s="95"/>
      <c r="BQ180" s="95"/>
      <c r="BR180" s="95"/>
      <c r="BS180" s="95"/>
      <c r="BT180" s="95"/>
    </row>
    <row r="181" spans="1:72" s="96" customFormat="1" ht="12.75">
      <c r="A181" s="97">
        <f>'Oport-Pré-Resposta'!A179</f>
        <v>171</v>
      </c>
      <c r="B181" s="256">
        <f>'Oportunidades-Des'!B179</f>
        <v>0</v>
      </c>
      <c r="C181" s="230">
        <f>'Oportunidades-Des'!C179</f>
        <v>0</v>
      </c>
      <c r="D181" s="257">
        <f>'Oportunidades-Des'!D179</f>
        <v>0</v>
      </c>
      <c r="E181" s="257">
        <f>'Oportunidades-Des'!E179</f>
        <v>0</v>
      </c>
      <c r="F181" s="232">
        <f>'Oportunidades-Des'!I179</f>
        <v>0</v>
      </c>
      <c r="G181" s="233" t="s">
        <v>24</v>
      </c>
      <c r="H181" s="234"/>
      <c r="I181" s="235">
        <v>0</v>
      </c>
      <c r="J181" s="99">
        <f>'Oportunidades-Des'!F179</f>
        <v>0</v>
      </c>
      <c r="K181" s="92">
        <f>'Oportunidades-Des'!G179</f>
        <v>0</v>
      </c>
      <c r="L181" s="236">
        <f t="shared" si="5"/>
        <v>0</v>
      </c>
      <c r="M181" s="233">
        <f>'Resposta-Oport'!M181</f>
        <v>0</v>
      </c>
      <c r="N181" s="235">
        <f>'Resposta-Oport'!N181</f>
        <v>0</v>
      </c>
      <c r="O181" s="235">
        <v>0</v>
      </c>
      <c r="P181" s="370"/>
      <c r="Q181" s="370"/>
      <c r="R181" s="371"/>
      <c r="S181" s="372">
        <v>0</v>
      </c>
      <c r="T181" s="23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95"/>
      <c r="BD181" s="95"/>
      <c r="BE181" s="95"/>
      <c r="BF181" s="95"/>
      <c r="BG181" s="95"/>
      <c r="BH181" s="95"/>
      <c r="BI181" s="95"/>
      <c r="BJ181" s="95"/>
      <c r="BK181" s="95"/>
      <c r="BL181" s="95"/>
      <c r="BM181" s="95"/>
      <c r="BN181" s="95"/>
      <c r="BO181" s="95"/>
      <c r="BP181" s="95"/>
      <c r="BQ181" s="95"/>
      <c r="BR181" s="95"/>
      <c r="BS181" s="95"/>
      <c r="BT181" s="95"/>
    </row>
    <row r="182" spans="1:72" s="96" customFormat="1" ht="12.75">
      <c r="A182" s="97">
        <f>'Oport-Pré-Resposta'!A180</f>
        <v>172</v>
      </c>
      <c r="B182" s="256">
        <f>'Oportunidades-Des'!B180</f>
        <v>0</v>
      </c>
      <c r="C182" s="230">
        <f>'Oportunidades-Des'!C180</f>
        <v>0</v>
      </c>
      <c r="D182" s="257">
        <f>'Oportunidades-Des'!D180</f>
        <v>0</v>
      </c>
      <c r="E182" s="257">
        <f>'Oportunidades-Des'!E180</f>
        <v>0</v>
      </c>
      <c r="F182" s="232">
        <f>'Oportunidades-Des'!I180</f>
        <v>0</v>
      </c>
      <c r="G182" s="233" t="s">
        <v>24</v>
      </c>
      <c r="H182" s="234"/>
      <c r="I182" s="235">
        <v>0</v>
      </c>
      <c r="J182" s="99">
        <f>'Oportunidades-Des'!F180</f>
        <v>0</v>
      </c>
      <c r="K182" s="92">
        <f>'Oportunidades-Des'!G180</f>
        <v>0</v>
      </c>
      <c r="L182" s="236">
        <f t="shared" si="5"/>
        <v>0</v>
      </c>
      <c r="M182" s="233">
        <f>'Resposta-Oport'!M182</f>
        <v>0</v>
      </c>
      <c r="N182" s="235">
        <f>'Resposta-Oport'!N182</f>
        <v>0</v>
      </c>
      <c r="O182" s="235">
        <v>0</v>
      </c>
      <c r="P182" s="370"/>
      <c r="Q182" s="370"/>
      <c r="R182" s="371"/>
      <c r="S182" s="372">
        <v>0</v>
      </c>
      <c r="T182" s="23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5"/>
      <c r="BJ182" s="95"/>
      <c r="BK182" s="95"/>
      <c r="BL182" s="95"/>
      <c r="BM182" s="95"/>
      <c r="BN182" s="95"/>
      <c r="BO182" s="95"/>
      <c r="BP182" s="95"/>
      <c r="BQ182" s="95"/>
      <c r="BR182" s="95"/>
      <c r="BS182" s="95"/>
      <c r="BT182" s="95"/>
    </row>
    <row r="183" spans="1:72" s="96" customFormat="1" ht="12.75">
      <c r="A183" s="97">
        <f>'Oport-Pré-Resposta'!A181</f>
        <v>173</v>
      </c>
      <c r="B183" s="256">
        <f>'Oportunidades-Des'!B181</f>
        <v>0</v>
      </c>
      <c r="C183" s="230">
        <f>'Oportunidades-Des'!C181</f>
        <v>0</v>
      </c>
      <c r="D183" s="257">
        <f>'Oportunidades-Des'!D181</f>
        <v>0</v>
      </c>
      <c r="E183" s="257">
        <f>'Oportunidades-Des'!E181</f>
        <v>0</v>
      </c>
      <c r="F183" s="232">
        <f>'Oportunidades-Des'!I181</f>
        <v>0</v>
      </c>
      <c r="G183" s="233" t="s">
        <v>24</v>
      </c>
      <c r="H183" s="234"/>
      <c r="I183" s="235">
        <v>0</v>
      </c>
      <c r="J183" s="99">
        <f>'Oportunidades-Des'!F181</f>
        <v>0</v>
      </c>
      <c r="K183" s="92">
        <f>'Oportunidades-Des'!G181</f>
        <v>0</v>
      </c>
      <c r="L183" s="236">
        <f t="shared" si="5"/>
        <v>0</v>
      </c>
      <c r="M183" s="233">
        <f>'Resposta-Oport'!M183</f>
        <v>0</v>
      </c>
      <c r="N183" s="235">
        <f>'Resposta-Oport'!N183</f>
        <v>0</v>
      </c>
      <c r="O183" s="235">
        <v>0</v>
      </c>
      <c r="P183" s="370"/>
      <c r="Q183" s="370"/>
      <c r="R183" s="371"/>
      <c r="S183" s="372">
        <v>0</v>
      </c>
      <c r="T183" s="23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  <c r="BN183" s="95"/>
      <c r="BO183" s="95"/>
      <c r="BP183" s="95"/>
      <c r="BQ183" s="95"/>
      <c r="BR183" s="95"/>
      <c r="BS183" s="95"/>
      <c r="BT183" s="95"/>
    </row>
    <row r="184" spans="1:72" s="96" customFormat="1" ht="12.75">
      <c r="A184" s="97">
        <f>'Oport-Pré-Resposta'!A182</f>
        <v>174</v>
      </c>
      <c r="B184" s="256">
        <f>'Oportunidades-Des'!B182</f>
        <v>0</v>
      </c>
      <c r="C184" s="230">
        <f>'Oportunidades-Des'!C182</f>
        <v>0</v>
      </c>
      <c r="D184" s="257">
        <f>'Oportunidades-Des'!D182</f>
        <v>0</v>
      </c>
      <c r="E184" s="257">
        <f>'Oportunidades-Des'!E182</f>
        <v>0</v>
      </c>
      <c r="F184" s="232">
        <f>'Oportunidades-Des'!I182</f>
        <v>0</v>
      </c>
      <c r="G184" s="233" t="s">
        <v>24</v>
      </c>
      <c r="H184" s="234"/>
      <c r="I184" s="235">
        <v>0</v>
      </c>
      <c r="J184" s="99">
        <f>'Oportunidades-Des'!F182</f>
        <v>0</v>
      </c>
      <c r="K184" s="92">
        <f>'Oportunidades-Des'!G182</f>
        <v>0</v>
      </c>
      <c r="L184" s="236">
        <f t="shared" si="5"/>
        <v>0</v>
      </c>
      <c r="M184" s="233">
        <f>'Resposta-Oport'!M184</f>
        <v>0</v>
      </c>
      <c r="N184" s="235">
        <f>'Resposta-Oport'!N184</f>
        <v>0</v>
      </c>
      <c r="O184" s="235">
        <v>0</v>
      </c>
      <c r="P184" s="370"/>
      <c r="Q184" s="370"/>
      <c r="R184" s="371"/>
      <c r="S184" s="372">
        <v>0</v>
      </c>
      <c r="T184" s="23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  <c r="BN184" s="95"/>
      <c r="BO184" s="95"/>
      <c r="BP184" s="95"/>
      <c r="BQ184" s="95"/>
      <c r="BR184" s="95"/>
      <c r="BS184" s="95"/>
      <c r="BT184" s="95"/>
    </row>
    <row r="185" spans="1:72" s="96" customFormat="1" ht="12.75">
      <c r="A185" s="97">
        <f>'Oport-Pré-Resposta'!A183</f>
        <v>175</v>
      </c>
      <c r="B185" s="256">
        <f>'Oportunidades-Des'!B183</f>
        <v>0</v>
      </c>
      <c r="C185" s="230">
        <f>'Oportunidades-Des'!C183</f>
        <v>0</v>
      </c>
      <c r="D185" s="257">
        <f>'Oportunidades-Des'!D183</f>
        <v>0</v>
      </c>
      <c r="E185" s="257">
        <f>'Oportunidades-Des'!E183</f>
        <v>0</v>
      </c>
      <c r="F185" s="232">
        <f>'Oportunidades-Des'!I183</f>
        <v>0</v>
      </c>
      <c r="G185" s="233" t="s">
        <v>24</v>
      </c>
      <c r="H185" s="234"/>
      <c r="I185" s="235">
        <v>0</v>
      </c>
      <c r="J185" s="99">
        <f>'Oportunidades-Des'!F183</f>
        <v>0</v>
      </c>
      <c r="K185" s="92">
        <f>'Oportunidades-Des'!G183</f>
        <v>0</v>
      </c>
      <c r="L185" s="236">
        <f t="shared" si="5"/>
        <v>0</v>
      </c>
      <c r="M185" s="233">
        <f>'Resposta-Oport'!M185</f>
        <v>0</v>
      </c>
      <c r="N185" s="235">
        <f>'Resposta-Oport'!N185</f>
        <v>0</v>
      </c>
      <c r="O185" s="235">
        <v>0</v>
      </c>
      <c r="P185" s="370"/>
      <c r="Q185" s="370"/>
      <c r="R185" s="371"/>
      <c r="S185" s="372">
        <v>0</v>
      </c>
      <c r="T185" s="23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  <c r="BP185" s="95"/>
      <c r="BQ185" s="95"/>
      <c r="BR185" s="95"/>
      <c r="BS185" s="95"/>
      <c r="BT185" s="95"/>
    </row>
    <row r="186" spans="1:72" s="96" customFormat="1" ht="12.75">
      <c r="A186" s="97">
        <f>'Oport-Pré-Resposta'!A184</f>
        <v>176</v>
      </c>
      <c r="B186" s="256">
        <f>'Oportunidades-Des'!B184</f>
        <v>0</v>
      </c>
      <c r="C186" s="230">
        <f>'Oportunidades-Des'!C184</f>
        <v>0</v>
      </c>
      <c r="D186" s="257">
        <f>'Oportunidades-Des'!D184</f>
        <v>0</v>
      </c>
      <c r="E186" s="257">
        <f>'Oportunidades-Des'!E184</f>
        <v>0</v>
      </c>
      <c r="F186" s="232">
        <f>'Oportunidades-Des'!I184</f>
        <v>0</v>
      </c>
      <c r="G186" s="233" t="s">
        <v>24</v>
      </c>
      <c r="H186" s="234"/>
      <c r="I186" s="235">
        <v>0</v>
      </c>
      <c r="J186" s="99">
        <f>'Oportunidades-Des'!F184</f>
        <v>0</v>
      </c>
      <c r="K186" s="92">
        <f>'Oportunidades-Des'!G184</f>
        <v>0</v>
      </c>
      <c r="L186" s="236">
        <f t="shared" si="5"/>
        <v>0</v>
      </c>
      <c r="M186" s="233">
        <f>'Resposta-Oport'!M186</f>
        <v>0</v>
      </c>
      <c r="N186" s="235">
        <f>'Resposta-Oport'!N186</f>
        <v>0</v>
      </c>
      <c r="O186" s="235">
        <v>0</v>
      </c>
      <c r="P186" s="370"/>
      <c r="Q186" s="370"/>
      <c r="R186" s="371"/>
      <c r="S186" s="372">
        <v>0</v>
      </c>
      <c r="T186" s="23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  <c r="BP186" s="95"/>
      <c r="BQ186" s="95"/>
      <c r="BR186" s="95"/>
      <c r="BS186" s="95"/>
      <c r="BT186" s="95"/>
    </row>
    <row r="187" spans="1:72" s="96" customFormat="1" ht="12.75">
      <c r="A187" s="97">
        <f>'Oport-Pré-Resposta'!A185</f>
        <v>177</v>
      </c>
      <c r="B187" s="256">
        <f>'Oportunidades-Des'!B185</f>
        <v>0</v>
      </c>
      <c r="C187" s="230">
        <f>'Oportunidades-Des'!C185</f>
        <v>0</v>
      </c>
      <c r="D187" s="257">
        <f>'Oportunidades-Des'!D185</f>
        <v>0</v>
      </c>
      <c r="E187" s="257">
        <f>'Oportunidades-Des'!E185</f>
        <v>0</v>
      </c>
      <c r="F187" s="232">
        <f>'Oportunidades-Des'!I185</f>
        <v>0</v>
      </c>
      <c r="G187" s="233" t="s">
        <v>24</v>
      </c>
      <c r="H187" s="234"/>
      <c r="I187" s="235">
        <v>0</v>
      </c>
      <c r="J187" s="99">
        <f>'Oportunidades-Des'!F185</f>
        <v>0</v>
      </c>
      <c r="K187" s="92">
        <f>'Oportunidades-Des'!G185</f>
        <v>0</v>
      </c>
      <c r="L187" s="236">
        <f t="shared" si="5"/>
        <v>0</v>
      </c>
      <c r="M187" s="233">
        <f>'Resposta-Oport'!M187</f>
        <v>0</v>
      </c>
      <c r="N187" s="235">
        <f>'Resposta-Oport'!N187</f>
        <v>0</v>
      </c>
      <c r="O187" s="235">
        <v>0</v>
      </c>
      <c r="P187" s="370"/>
      <c r="Q187" s="370"/>
      <c r="R187" s="371"/>
      <c r="S187" s="372">
        <v>0</v>
      </c>
      <c r="T187" s="23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  <c r="AW187" s="95"/>
      <c r="AX187" s="95"/>
      <c r="AY187" s="95"/>
      <c r="AZ187" s="95"/>
      <c r="BA187" s="95"/>
      <c r="BB187" s="95"/>
      <c r="BC187" s="95"/>
      <c r="BD187" s="95"/>
      <c r="BE187" s="95"/>
      <c r="BF187" s="95"/>
      <c r="BG187" s="95"/>
      <c r="BH187" s="95"/>
      <c r="BI187" s="95"/>
      <c r="BJ187" s="95"/>
      <c r="BK187" s="95"/>
      <c r="BL187" s="95"/>
      <c r="BM187" s="95"/>
      <c r="BN187" s="95"/>
      <c r="BO187" s="95"/>
      <c r="BP187" s="95"/>
      <c r="BQ187" s="95"/>
      <c r="BR187" s="95"/>
      <c r="BS187" s="95"/>
      <c r="BT187" s="95"/>
    </row>
    <row r="188" spans="1:72" s="96" customFormat="1" ht="12.75">
      <c r="A188" s="97">
        <f>'Oport-Pré-Resposta'!A186</f>
        <v>178</v>
      </c>
      <c r="B188" s="256">
        <f>'Oportunidades-Des'!B186</f>
        <v>0</v>
      </c>
      <c r="C188" s="230">
        <f>'Oportunidades-Des'!C186</f>
        <v>0</v>
      </c>
      <c r="D188" s="257">
        <f>'Oportunidades-Des'!D186</f>
        <v>0</v>
      </c>
      <c r="E188" s="257">
        <f>'Oportunidades-Des'!E186</f>
        <v>0</v>
      </c>
      <c r="F188" s="232">
        <f>'Oportunidades-Des'!I186</f>
        <v>0</v>
      </c>
      <c r="G188" s="233" t="s">
        <v>24</v>
      </c>
      <c r="H188" s="234"/>
      <c r="I188" s="235">
        <v>0</v>
      </c>
      <c r="J188" s="99">
        <f>'Oportunidades-Des'!F186</f>
        <v>0</v>
      </c>
      <c r="K188" s="92">
        <f>'Oportunidades-Des'!G186</f>
        <v>0</v>
      </c>
      <c r="L188" s="236">
        <f t="shared" si="5"/>
        <v>0</v>
      </c>
      <c r="M188" s="233">
        <f>'Resposta-Oport'!M188</f>
        <v>0</v>
      </c>
      <c r="N188" s="235">
        <f>'Resposta-Oport'!N188</f>
        <v>0</v>
      </c>
      <c r="O188" s="235">
        <v>0</v>
      </c>
      <c r="P188" s="370"/>
      <c r="Q188" s="370"/>
      <c r="R188" s="371"/>
      <c r="S188" s="372">
        <v>0</v>
      </c>
      <c r="T188" s="23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95"/>
      <c r="AY188" s="95"/>
      <c r="AZ188" s="95"/>
      <c r="BA188" s="95"/>
      <c r="BB188" s="95"/>
      <c r="BC188" s="95"/>
      <c r="BD188" s="95"/>
      <c r="BE188" s="95"/>
      <c r="BF188" s="95"/>
      <c r="BG188" s="95"/>
      <c r="BH188" s="95"/>
      <c r="BI188" s="95"/>
      <c r="BJ188" s="95"/>
      <c r="BK188" s="95"/>
      <c r="BL188" s="95"/>
      <c r="BM188" s="95"/>
      <c r="BN188" s="95"/>
      <c r="BO188" s="95"/>
      <c r="BP188" s="95"/>
      <c r="BQ188" s="95"/>
      <c r="BR188" s="95"/>
      <c r="BS188" s="95"/>
      <c r="BT188" s="95"/>
    </row>
    <row r="189" spans="1:72" s="96" customFormat="1" ht="12.75">
      <c r="A189" s="97">
        <f>'Oport-Pré-Resposta'!A187</f>
        <v>179</v>
      </c>
      <c r="B189" s="256">
        <f>'Oportunidades-Des'!B187</f>
        <v>0</v>
      </c>
      <c r="C189" s="230">
        <f>'Oportunidades-Des'!C187</f>
        <v>0</v>
      </c>
      <c r="D189" s="257">
        <f>'Oportunidades-Des'!D187</f>
        <v>0</v>
      </c>
      <c r="E189" s="257">
        <f>'Oportunidades-Des'!E187</f>
        <v>0</v>
      </c>
      <c r="F189" s="232">
        <f>'Oportunidades-Des'!I187</f>
        <v>0</v>
      </c>
      <c r="G189" s="233" t="s">
        <v>24</v>
      </c>
      <c r="H189" s="234"/>
      <c r="I189" s="235">
        <v>0</v>
      </c>
      <c r="J189" s="99">
        <f>'Oportunidades-Des'!F187</f>
        <v>0</v>
      </c>
      <c r="K189" s="92">
        <f>'Oportunidades-Des'!G187</f>
        <v>0</v>
      </c>
      <c r="L189" s="236">
        <f t="shared" si="5"/>
        <v>0</v>
      </c>
      <c r="M189" s="233">
        <f>'Resposta-Oport'!M189</f>
        <v>0</v>
      </c>
      <c r="N189" s="235">
        <f>'Resposta-Oport'!N189</f>
        <v>0</v>
      </c>
      <c r="O189" s="235">
        <v>0</v>
      </c>
      <c r="P189" s="370"/>
      <c r="Q189" s="370"/>
      <c r="R189" s="371"/>
      <c r="S189" s="372">
        <v>0</v>
      </c>
      <c r="T189" s="23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95"/>
      <c r="BD189" s="95"/>
      <c r="BE189" s="95"/>
      <c r="BF189" s="95"/>
      <c r="BG189" s="95"/>
      <c r="BH189" s="95"/>
      <c r="BI189" s="95"/>
      <c r="BJ189" s="95"/>
      <c r="BK189" s="95"/>
      <c r="BL189" s="95"/>
      <c r="BM189" s="95"/>
      <c r="BN189" s="95"/>
      <c r="BO189" s="95"/>
      <c r="BP189" s="95"/>
      <c r="BQ189" s="95"/>
      <c r="BR189" s="95"/>
      <c r="BS189" s="95"/>
      <c r="BT189" s="95"/>
    </row>
    <row r="190" spans="1:72" s="96" customFormat="1" ht="12.75">
      <c r="A190" s="97">
        <f>'Oport-Pré-Resposta'!A188</f>
        <v>180</v>
      </c>
      <c r="B190" s="256">
        <f>'Oportunidades-Des'!B188</f>
        <v>0</v>
      </c>
      <c r="C190" s="230">
        <f>'Oportunidades-Des'!C188</f>
        <v>0</v>
      </c>
      <c r="D190" s="257">
        <f>'Oportunidades-Des'!D188</f>
        <v>0</v>
      </c>
      <c r="E190" s="257">
        <f>'Oportunidades-Des'!E188</f>
        <v>0</v>
      </c>
      <c r="F190" s="232">
        <f>'Oportunidades-Des'!I188</f>
        <v>0</v>
      </c>
      <c r="G190" s="233" t="s">
        <v>24</v>
      </c>
      <c r="H190" s="234"/>
      <c r="I190" s="235">
        <v>0</v>
      </c>
      <c r="J190" s="99">
        <f>'Oportunidades-Des'!F188</f>
        <v>0</v>
      </c>
      <c r="K190" s="92">
        <f>'Oportunidades-Des'!G188</f>
        <v>0</v>
      </c>
      <c r="L190" s="236">
        <f t="shared" si="5"/>
        <v>0</v>
      </c>
      <c r="M190" s="233">
        <f>'Resposta-Oport'!M190</f>
        <v>0</v>
      </c>
      <c r="N190" s="235">
        <f>'Resposta-Oport'!N190</f>
        <v>0</v>
      </c>
      <c r="O190" s="235">
        <v>0</v>
      </c>
      <c r="P190" s="370"/>
      <c r="Q190" s="370"/>
      <c r="R190" s="371"/>
      <c r="S190" s="372">
        <v>0</v>
      </c>
      <c r="T190" s="23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5"/>
      <c r="BJ190" s="95"/>
      <c r="BK190" s="95"/>
      <c r="BL190" s="95"/>
      <c r="BM190" s="95"/>
      <c r="BN190" s="95"/>
      <c r="BO190" s="95"/>
      <c r="BP190" s="95"/>
      <c r="BQ190" s="95"/>
      <c r="BR190" s="95"/>
      <c r="BS190" s="95"/>
      <c r="BT190" s="95"/>
    </row>
    <row r="191" spans="1:72" s="96" customFormat="1" ht="12.75">
      <c r="A191" s="97">
        <f>'Oport-Pré-Resposta'!A189</f>
        <v>181</v>
      </c>
      <c r="B191" s="256">
        <f>'Oportunidades-Des'!B189</f>
        <v>0</v>
      </c>
      <c r="C191" s="230">
        <f>'Oportunidades-Des'!C189</f>
        <v>0</v>
      </c>
      <c r="D191" s="257">
        <f>'Oportunidades-Des'!D189</f>
        <v>0</v>
      </c>
      <c r="E191" s="257">
        <f>'Oportunidades-Des'!E189</f>
        <v>0</v>
      </c>
      <c r="F191" s="232">
        <f>'Oportunidades-Des'!I189</f>
        <v>0</v>
      </c>
      <c r="G191" s="233" t="s">
        <v>24</v>
      </c>
      <c r="H191" s="234"/>
      <c r="I191" s="235">
        <v>0</v>
      </c>
      <c r="J191" s="99">
        <f>'Oportunidades-Des'!F189</f>
        <v>0</v>
      </c>
      <c r="K191" s="92">
        <f>'Oportunidades-Des'!G189</f>
        <v>0</v>
      </c>
      <c r="L191" s="236">
        <f t="shared" si="5"/>
        <v>0</v>
      </c>
      <c r="M191" s="233">
        <f>'Resposta-Oport'!M191</f>
        <v>0</v>
      </c>
      <c r="N191" s="235">
        <f>'Resposta-Oport'!N191</f>
        <v>0</v>
      </c>
      <c r="O191" s="235">
        <v>0</v>
      </c>
      <c r="P191" s="370"/>
      <c r="Q191" s="370"/>
      <c r="R191" s="371"/>
      <c r="S191" s="372">
        <v>0</v>
      </c>
      <c r="T191" s="235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  <c r="BM191" s="95"/>
      <c r="BN191" s="95"/>
      <c r="BO191" s="95"/>
      <c r="BP191" s="95"/>
      <c r="BQ191" s="95"/>
      <c r="BR191" s="95"/>
      <c r="BS191" s="95"/>
      <c r="BT191" s="95"/>
    </row>
    <row r="192" spans="1:72" s="96" customFormat="1" ht="12.75">
      <c r="A192" s="97">
        <f>'Oport-Pré-Resposta'!A190</f>
        <v>182</v>
      </c>
      <c r="B192" s="256">
        <f>'Oportunidades-Des'!B190</f>
        <v>0</v>
      </c>
      <c r="C192" s="230">
        <f>'Oportunidades-Des'!C190</f>
        <v>0</v>
      </c>
      <c r="D192" s="257">
        <f>'Oportunidades-Des'!D190</f>
        <v>0</v>
      </c>
      <c r="E192" s="257">
        <f>'Oportunidades-Des'!E190</f>
        <v>0</v>
      </c>
      <c r="F192" s="232">
        <f>'Oportunidades-Des'!I190</f>
        <v>0</v>
      </c>
      <c r="G192" s="233" t="s">
        <v>24</v>
      </c>
      <c r="H192" s="234"/>
      <c r="I192" s="235">
        <v>0</v>
      </c>
      <c r="J192" s="99">
        <f>'Oportunidades-Des'!F190</f>
        <v>0</v>
      </c>
      <c r="K192" s="92">
        <f>'Oportunidades-Des'!G190</f>
        <v>0</v>
      </c>
      <c r="L192" s="236">
        <f t="shared" si="5"/>
        <v>0</v>
      </c>
      <c r="M192" s="233">
        <f>'Resposta-Oport'!M192</f>
        <v>0</v>
      </c>
      <c r="N192" s="235">
        <f>'Resposta-Oport'!N192</f>
        <v>0</v>
      </c>
      <c r="O192" s="235">
        <v>0</v>
      </c>
      <c r="P192" s="370"/>
      <c r="Q192" s="370"/>
      <c r="R192" s="371"/>
      <c r="S192" s="372">
        <v>0</v>
      </c>
      <c r="T192" s="235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  <c r="BN192" s="95"/>
      <c r="BO192" s="95"/>
      <c r="BP192" s="95"/>
      <c r="BQ192" s="95"/>
      <c r="BR192" s="95"/>
      <c r="BS192" s="95"/>
      <c r="BT192" s="95"/>
    </row>
    <row r="193" spans="1:72" s="96" customFormat="1" ht="12.75">
      <c r="A193" s="97">
        <f>'Oport-Pré-Resposta'!A191</f>
        <v>183</v>
      </c>
      <c r="B193" s="256">
        <f>'Oportunidades-Des'!B191</f>
        <v>0</v>
      </c>
      <c r="C193" s="230">
        <f>'Oportunidades-Des'!C191</f>
        <v>0</v>
      </c>
      <c r="D193" s="257">
        <f>'Oportunidades-Des'!D191</f>
        <v>0</v>
      </c>
      <c r="E193" s="257">
        <f>'Oportunidades-Des'!E191</f>
        <v>0</v>
      </c>
      <c r="F193" s="232">
        <f>'Oportunidades-Des'!I191</f>
        <v>0</v>
      </c>
      <c r="G193" s="233" t="s">
        <v>24</v>
      </c>
      <c r="H193" s="234"/>
      <c r="I193" s="235">
        <v>0</v>
      </c>
      <c r="J193" s="99">
        <f>'Oportunidades-Des'!F191</f>
        <v>0</v>
      </c>
      <c r="K193" s="92">
        <f>'Oportunidades-Des'!G191</f>
        <v>0</v>
      </c>
      <c r="L193" s="236">
        <f t="shared" si="5"/>
        <v>0</v>
      </c>
      <c r="M193" s="233">
        <f>'Resposta-Oport'!M193</f>
        <v>0</v>
      </c>
      <c r="N193" s="235">
        <f>'Resposta-Oport'!N193</f>
        <v>0</v>
      </c>
      <c r="O193" s="235">
        <v>0</v>
      </c>
      <c r="P193" s="370"/>
      <c r="Q193" s="370"/>
      <c r="R193" s="371"/>
      <c r="S193" s="372">
        <v>0</v>
      </c>
      <c r="T193" s="23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95"/>
      <c r="BR193" s="95"/>
      <c r="BS193" s="95"/>
      <c r="BT193" s="95"/>
    </row>
    <row r="194" spans="1:72" s="96" customFormat="1" ht="12.75">
      <c r="A194" s="97">
        <f>'Oport-Pré-Resposta'!A192</f>
        <v>184</v>
      </c>
      <c r="B194" s="256">
        <f>'Oportunidades-Des'!B192</f>
        <v>0</v>
      </c>
      <c r="C194" s="230">
        <f>'Oportunidades-Des'!C192</f>
        <v>0</v>
      </c>
      <c r="D194" s="257">
        <f>'Oportunidades-Des'!D192</f>
        <v>0</v>
      </c>
      <c r="E194" s="257">
        <f>'Oportunidades-Des'!E192</f>
        <v>0</v>
      </c>
      <c r="F194" s="232">
        <f>'Oportunidades-Des'!I192</f>
        <v>0</v>
      </c>
      <c r="G194" s="233" t="s">
        <v>24</v>
      </c>
      <c r="H194" s="234"/>
      <c r="I194" s="235">
        <v>0</v>
      </c>
      <c r="J194" s="99">
        <f>'Oportunidades-Des'!F192</f>
        <v>0</v>
      </c>
      <c r="K194" s="92">
        <f>'Oportunidades-Des'!G192</f>
        <v>0</v>
      </c>
      <c r="L194" s="236">
        <f t="shared" si="5"/>
        <v>0</v>
      </c>
      <c r="M194" s="233">
        <f>'Resposta-Oport'!M194</f>
        <v>0</v>
      </c>
      <c r="N194" s="235">
        <f>'Resposta-Oport'!N194</f>
        <v>0</v>
      </c>
      <c r="O194" s="235">
        <v>0</v>
      </c>
      <c r="P194" s="370"/>
      <c r="Q194" s="370"/>
      <c r="R194" s="371"/>
      <c r="S194" s="372">
        <v>0</v>
      </c>
      <c r="T194" s="23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  <c r="BN194" s="95"/>
      <c r="BO194" s="95"/>
      <c r="BP194" s="95"/>
      <c r="BQ194" s="95"/>
      <c r="BR194" s="95"/>
      <c r="BS194" s="95"/>
      <c r="BT194" s="95"/>
    </row>
    <row r="195" spans="1:72" s="96" customFormat="1" ht="12.75">
      <c r="A195" s="97">
        <f>'Oport-Pré-Resposta'!A193</f>
        <v>185</v>
      </c>
      <c r="B195" s="256">
        <f>'Oportunidades-Des'!B193</f>
        <v>0</v>
      </c>
      <c r="C195" s="230">
        <f>'Oportunidades-Des'!C193</f>
        <v>0</v>
      </c>
      <c r="D195" s="257">
        <f>'Oportunidades-Des'!D193</f>
        <v>0</v>
      </c>
      <c r="E195" s="257">
        <f>'Oportunidades-Des'!E193</f>
        <v>0</v>
      </c>
      <c r="F195" s="232">
        <f>'Oportunidades-Des'!I193</f>
        <v>0</v>
      </c>
      <c r="G195" s="233" t="s">
        <v>24</v>
      </c>
      <c r="H195" s="234"/>
      <c r="I195" s="235">
        <v>0</v>
      </c>
      <c r="J195" s="99">
        <f>'Oportunidades-Des'!F193</f>
        <v>0</v>
      </c>
      <c r="K195" s="92">
        <f>'Oportunidades-Des'!G193</f>
        <v>0</v>
      </c>
      <c r="L195" s="236">
        <f t="shared" si="5"/>
        <v>0</v>
      </c>
      <c r="M195" s="233">
        <f>'Resposta-Oport'!M195</f>
        <v>0</v>
      </c>
      <c r="N195" s="235">
        <f>'Resposta-Oport'!N195</f>
        <v>0</v>
      </c>
      <c r="O195" s="235">
        <v>0</v>
      </c>
      <c r="P195" s="370"/>
      <c r="Q195" s="370"/>
      <c r="R195" s="371"/>
      <c r="S195" s="372">
        <v>0</v>
      </c>
      <c r="T195" s="23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5"/>
      <c r="BQ195" s="95"/>
      <c r="BR195" s="95"/>
      <c r="BS195" s="95"/>
      <c r="BT195" s="95"/>
    </row>
    <row r="196" spans="1:72" s="96" customFormat="1" ht="12.75">
      <c r="A196" s="97">
        <f>'Oport-Pré-Resposta'!A194</f>
        <v>186</v>
      </c>
      <c r="B196" s="256">
        <f>'Oportunidades-Des'!B194</f>
        <v>0</v>
      </c>
      <c r="C196" s="230">
        <f>'Oportunidades-Des'!C194</f>
        <v>0</v>
      </c>
      <c r="D196" s="257">
        <f>'Oportunidades-Des'!D194</f>
        <v>0</v>
      </c>
      <c r="E196" s="257">
        <f>'Oportunidades-Des'!E194</f>
        <v>0</v>
      </c>
      <c r="F196" s="232">
        <f>'Oportunidades-Des'!I194</f>
        <v>0</v>
      </c>
      <c r="G196" s="233" t="s">
        <v>24</v>
      </c>
      <c r="H196" s="234"/>
      <c r="I196" s="235">
        <v>0</v>
      </c>
      <c r="J196" s="99">
        <f>'Oportunidades-Des'!F194</f>
        <v>0</v>
      </c>
      <c r="K196" s="92">
        <f>'Oportunidades-Des'!G194</f>
        <v>0</v>
      </c>
      <c r="L196" s="236">
        <f t="shared" si="5"/>
        <v>0</v>
      </c>
      <c r="M196" s="233">
        <f>'Resposta-Oport'!M196</f>
        <v>0</v>
      </c>
      <c r="N196" s="235">
        <f>'Resposta-Oport'!N196</f>
        <v>0</v>
      </c>
      <c r="O196" s="235">
        <v>0</v>
      </c>
      <c r="P196" s="370"/>
      <c r="Q196" s="370"/>
      <c r="R196" s="371"/>
      <c r="S196" s="372">
        <v>0</v>
      </c>
      <c r="T196" s="23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  <c r="BO196" s="95"/>
      <c r="BP196" s="95"/>
      <c r="BQ196" s="95"/>
      <c r="BR196" s="95"/>
      <c r="BS196" s="95"/>
      <c r="BT196" s="95"/>
    </row>
    <row r="197" spans="1:72" s="96" customFormat="1" ht="12.75">
      <c r="A197" s="97">
        <f>'Oport-Pré-Resposta'!A195</f>
        <v>187</v>
      </c>
      <c r="B197" s="256">
        <f>'Oportunidades-Des'!B195</f>
        <v>0</v>
      </c>
      <c r="C197" s="230">
        <f>'Oportunidades-Des'!C195</f>
        <v>0</v>
      </c>
      <c r="D197" s="257">
        <f>'Oportunidades-Des'!D195</f>
        <v>0</v>
      </c>
      <c r="E197" s="257">
        <f>'Oportunidades-Des'!E195</f>
        <v>0</v>
      </c>
      <c r="F197" s="232">
        <f>'Oportunidades-Des'!I195</f>
        <v>0</v>
      </c>
      <c r="G197" s="233" t="s">
        <v>24</v>
      </c>
      <c r="H197" s="234"/>
      <c r="I197" s="235">
        <v>0</v>
      </c>
      <c r="J197" s="99">
        <f>'Oportunidades-Des'!F195</f>
        <v>0</v>
      </c>
      <c r="K197" s="92">
        <f>'Oportunidades-Des'!G195</f>
        <v>0</v>
      </c>
      <c r="L197" s="236">
        <f t="shared" si="5"/>
        <v>0</v>
      </c>
      <c r="M197" s="233">
        <f>'Resposta-Oport'!M197</f>
        <v>0</v>
      </c>
      <c r="N197" s="235">
        <f>'Resposta-Oport'!N197</f>
        <v>0</v>
      </c>
      <c r="O197" s="235">
        <v>0</v>
      </c>
      <c r="P197" s="370"/>
      <c r="Q197" s="370"/>
      <c r="R197" s="371"/>
      <c r="S197" s="372">
        <v>0</v>
      </c>
      <c r="T197" s="23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  <c r="BM197" s="95"/>
      <c r="BN197" s="95"/>
      <c r="BO197" s="95"/>
      <c r="BP197" s="95"/>
      <c r="BQ197" s="95"/>
      <c r="BR197" s="95"/>
      <c r="BS197" s="95"/>
      <c r="BT197" s="95"/>
    </row>
    <row r="198" spans="1:72" s="96" customFormat="1" ht="12.75">
      <c r="A198" s="97">
        <f>'Oport-Pré-Resposta'!A196</f>
        <v>188</v>
      </c>
      <c r="B198" s="256">
        <f>'Oportunidades-Des'!B196</f>
        <v>0</v>
      </c>
      <c r="C198" s="230">
        <f>'Oportunidades-Des'!C196</f>
        <v>0</v>
      </c>
      <c r="D198" s="257">
        <f>'Oportunidades-Des'!D196</f>
        <v>0</v>
      </c>
      <c r="E198" s="257">
        <f>'Oportunidades-Des'!E196</f>
        <v>0</v>
      </c>
      <c r="F198" s="232">
        <f>'Oportunidades-Des'!I196</f>
        <v>0</v>
      </c>
      <c r="G198" s="233" t="s">
        <v>24</v>
      </c>
      <c r="H198" s="234"/>
      <c r="I198" s="235">
        <v>0</v>
      </c>
      <c r="J198" s="99">
        <f>'Oportunidades-Des'!F196</f>
        <v>0</v>
      </c>
      <c r="K198" s="92">
        <f>'Oportunidades-Des'!G196</f>
        <v>0</v>
      </c>
      <c r="L198" s="236">
        <f t="shared" si="5"/>
        <v>0</v>
      </c>
      <c r="M198" s="233">
        <f>'Resposta-Oport'!M198</f>
        <v>0</v>
      </c>
      <c r="N198" s="235">
        <f>'Resposta-Oport'!N198</f>
        <v>0</v>
      </c>
      <c r="O198" s="235">
        <v>0</v>
      </c>
      <c r="P198" s="370"/>
      <c r="Q198" s="370"/>
      <c r="R198" s="371"/>
      <c r="S198" s="372">
        <v>0</v>
      </c>
      <c r="T198" s="23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  <c r="BN198" s="95"/>
      <c r="BO198" s="95"/>
      <c r="BP198" s="95"/>
      <c r="BQ198" s="95"/>
      <c r="BR198" s="95"/>
      <c r="BS198" s="95"/>
      <c r="BT198" s="95"/>
    </row>
    <row r="199" spans="1:72" s="96" customFormat="1" ht="12.75">
      <c r="A199" s="97">
        <f>'Oport-Pré-Resposta'!A197</f>
        <v>189</v>
      </c>
      <c r="B199" s="256">
        <f>'Oportunidades-Des'!B197</f>
        <v>0</v>
      </c>
      <c r="C199" s="230">
        <f>'Oportunidades-Des'!C197</f>
        <v>0</v>
      </c>
      <c r="D199" s="257">
        <f>'Oportunidades-Des'!D197</f>
        <v>0</v>
      </c>
      <c r="E199" s="257">
        <f>'Oportunidades-Des'!E197</f>
        <v>0</v>
      </c>
      <c r="F199" s="232">
        <f>'Oportunidades-Des'!I197</f>
        <v>0</v>
      </c>
      <c r="G199" s="233" t="s">
        <v>24</v>
      </c>
      <c r="H199" s="234"/>
      <c r="I199" s="235">
        <v>0</v>
      </c>
      <c r="J199" s="99">
        <f>'Oportunidades-Des'!F197</f>
        <v>0</v>
      </c>
      <c r="K199" s="92">
        <f>'Oportunidades-Des'!G197</f>
        <v>0</v>
      </c>
      <c r="L199" s="236">
        <f t="shared" si="5"/>
        <v>0</v>
      </c>
      <c r="M199" s="233">
        <f>'Resposta-Oport'!M199</f>
        <v>0</v>
      </c>
      <c r="N199" s="235">
        <f>'Resposta-Oport'!N199</f>
        <v>0</v>
      </c>
      <c r="O199" s="235">
        <v>0</v>
      </c>
      <c r="P199" s="370"/>
      <c r="Q199" s="370"/>
      <c r="R199" s="371"/>
      <c r="S199" s="372">
        <v>0</v>
      </c>
      <c r="T199" s="23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  <c r="BM199" s="95"/>
      <c r="BN199" s="95"/>
      <c r="BO199" s="95"/>
      <c r="BP199" s="95"/>
      <c r="BQ199" s="95"/>
      <c r="BR199" s="95"/>
      <c r="BS199" s="95"/>
      <c r="BT199" s="95"/>
    </row>
    <row r="200" spans="1:72" s="96" customFormat="1" ht="12.75">
      <c r="A200" s="97">
        <f>'Oport-Pré-Resposta'!A198</f>
        <v>190</v>
      </c>
      <c r="B200" s="256">
        <f>'Oportunidades-Des'!B198</f>
        <v>0</v>
      </c>
      <c r="C200" s="230">
        <f>'Oportunidades-Des'!C198</f>
        <v>0</v>
      </c>
      <c r="D200" s="257">
        <f>'Oportunidades-Des'!D198</f>
        <v>0</v>
      </c>
      <c r="E200" s="257">
        <f>'Oportunidades-Des'!E198</f>
        <v>0</v>
      </c>
      <c r="F200" s="232">
        <f>'Oportunidades-Des'!I198</f>
        <v>0</v>
      </c>
      <c r="G200" s="233" t="s">
        <v>24</v>
      </c>
      <c r="H200" s="234"/>
      <c r="I200" s="235">
        <v>0</v>
      </c>
      <c r="J200" s="99">
        <f>'Oportunidades-Des'!F198</f>
        <v>0</v>
      </c>
      <c r="K200" s="92">
        <f>'Oportunidades-Des'!G198</f>
        <v>0</v>
      </c>
      <c r="L200" s="236">
        <f t="shared" si="5"/>
        <v>0</v>
      </c>
      <c r="M200" s="233">
        <f>'Resposta-Oport'!M200</f>
        <v>0</v>
      </c>
      <c r="N200" s="235">
        <f>'Resposta-Oport'!N200</f>
        <v>0</v>
      </c>
      <c r="O200" s="235">
        <v>0</v>
      </c>
      <c r="P200" s="370"/>
      <c r="Q200" s="370"/>
      <c r="R200" s="371"/>
      <c r="S200" s="372">
        <v>0</v>
      </c>
      <c r="T200" s="23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95"/>
      <c r="BD200" s="95"/>
      <c r="BE200" s="95"/>
      <c r="BF200" s="95"/>
      <c r="BG200" s="95"/>
      <c r="BH200" s="95"/>
      <c r="BI200" s="95"/>
      <c r="BJ200" s="95"/>
      <c r="BK200" s="95"/>
      <c r="BL200" s="95"/>
      <c r="BM200" s="95"/>
      <c r="BN200" s="95"/>
      <c r="BO200" s="95"/>
      <c r="BP200" s="95"/>
      <c r="BQ200" s="95"/>
      <c r="BR200" s="95"/>
      <c r="BS200" s="95"/>
      <c r="BT200" s="95"/>
    </row>
    <row r="201" spans="1:72" s="96" customFormat="1" ht="12.75">
      <c r="A201" s="97">
        <f>'Oport-Pré-Resposta'!A199</f>
        <v>191</v>
      </c>
      <c r="B201" s="256">
        <f>'Oportunidades-Des'!B199</f>
        <v>0</v>
      </c>
      <c r="C201" s="230">
        <f>'Oportunidades-Des'!C199</f>
        <v>0</v>
      </c>
      <c r="D201" s="257">
        <f>'Oportunidades-Des'!D199</f>
        <v>0</v>
      </c>
      <c r="E201" s="257">
        <f>'Oportunidades-Des'!E199</f>
        <v>0</v>
      </c>
      <c r="F201" s="232">
        <f>'Oportunidades-Des'!I199</f>
        <v>0</v>
      </c>
      <c r="G201" s="233" t="s">
        <v>24</v>
      </c>
      <c r="H201" s="234"/>
      <c r="I201" s="235">
        <v>0</v>
      </c>
      <c r="J201" s="99">
        <f>'Oportunidades-Des'!F199</f>
        <v>0</v>
      </c>
      <c r="K201" s="92">
        <f>'Oportunidades-Des'!G199</f>
        <v>0</v>
      </c>
      <c r="L201" s="236">
        <f t="shared" si="5"/>
        <v>0</v>
      </c>
      <c r="M201" s="233">
        <f>'Resposta-Oport'!M201</f>
        <v>0</v>
      </c>
      <c r="N201" s="235">
        <f>'Resposta-Oport'!N201</f>
        <v>0</v>
      </c>
      <c r="O201" s="235">
        <v>0</v>
      </c>
      <c r="P201" s="370"/>
      <c r="Q201" s="370"/>
      <c r="R201" s="371"/>
      <c r="S201" s="372">
        <v>0</v>
      </c>
      <c r="T201" s="23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95"/>
      <c r="BA201" s="95"/>
      <c r="BB201" s="95"/>
      <c r="BC201" s="95"/>
      <c r="BD201" s="95"/>
      <c r="BE201" s="95"/>
      <c r="BF201" s="95"/>
      <c r="BG201" s="95"/>
      <c r="BH201" s="95"/>
      <c r="BI201" s="95"/>
      <c r="BJ201" s="95"/>
      <c r="BK201" s="95"/>
      <c r="BL201" s="95"/>
      <c r="BM201" s="95"/>
      <c r="BN201" s="95"/>
      <c r="BO201" s="95"/>
      <c r="BP201" s="95"/>
      <c r="BQ201" s="95"/>
      <c r="BR201" s="95"/>
      <c r="BS201" s="95"/>
      <c r="BT201" s="95"/>
    </row>
    <row r="202" spans="1:72" s="96" customFormat="1" ht="12.75">
      <c r="A202" s="97">
        <f>'Oport-Pré-Resposta'!A200</f>
        <v>192</v>
      </c>
      <c r="B202" s="256">
        <f>'Oportunidades-Des'!B200</f>
        <v>0</v>
      </c>
      <c r="C202" s="230">
        <f>'Oportunidades-Des'!C200</f>
        <v>0</v>
      </c>
      <c r="D202" s="257">
        <f>'Oportunidades-Des'!D200</f>
        <v>0</v>
      </c>
      <c r="E202" s="257">
        <f>'Oportunidades-Des'!E200</f>
        <v>0</v>
      </c>
      <c r="F202" s="232">
        <f>'Oportunidades-Des'!I200</f>
        <v>0</v>
      </c>
      <c r="G202" s="233" t="s">
        <v>24</v>
      </c>
      <c r="H202" s="234"/>
      <c r="I202" s="235">
        <v>0</v>
      </c>
      <c r="J202" s="99">
        <f>'Oportunidades-Des'!F200</f>
        <v>0</v>
      </c>
      <c r="K202" s="92">
        <f>'Oportunidades-Des'!G200</f>
        <v>0</v>
      </c>
      <c r="L202" s="236">
        <f t="shared" si="5"/>
        <v>0</v>
      </c>
      <c r="M202" s="233">
        <f>'Resposta-Oport'!M202</f>
        <v>0</v>
      </c>
      <c r="N202" s="235">
        <f>'Resposta-Oport'!N202</f>
        <v>0</v>
      </c>
      <c r="O202" s="235">
        <v>0</v>
      </c>
      <c r="P202" s="370"/>
      <c r="Q202" s="370"/>
      <c r="R202" s="371"/>
      <c r="S202" s="372">
        <v>0</v>
      </c>
      <c r="T202" s="23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  <c r="BP202" s="95"/>
      <c r="BQ202" s="95"/>
      <c r="BR202" s="95"/>
      <c r="BS202" s="95"/>
      <c r="BT202" s="95"/>
    </row>
    <row r="203" spans="1:72" s="96" customFormat="1" ht="12.75">
      <c r="A203" s="97">
        <f>'Oport-Pré-Resposta'!A201</f>
        <v>193</v>
      </c>
      <c r="B203" s="256">
        <f>'Oportunidades-Des'!B201</f>
        <v>0</v>
      </c>
      <c r="C203" s="230">
        <f>'Oportunidades-Des'!C201</f>
        <v>0</v>
      </c>
      <c r="D203" s="257">
        <f>'Oportunidades-Des'!D201</f>
        <v>0</v>
      </c>
      <c r="E203" s="257">
        <f>'Oportunidades-Des'!E201</f>
        <v>0</v>
      </c>
      <c r="F203" s="232">
        <f>'Oportunidades-Des'!I201</f>
        <v>0</v>
      </c>
      <c r="G203" s="233" t="s">
        <v>24</v>
      </c>
      <c r="H203" s="234"/>
      <c r="I203" s="235">
        <v>0</v>
      </c>
      <c r="J203" s="99">
        <f>'Oportunidades-Des'!F201</f>
        <v>0</v>
      </c>
      <c r="K203" s="92">
        <f>'Oportunidades-Des'!G201</f>
        <v>0</v>
      </c>
      <c r="L203" s="236">
        <f>J203*K203</f>
        <v>0</v>
      </c>
      <c r="M203" s="233">
        <f>'Resposta-Oport'!M203</f>
        <v>0</v>
      </c>
      <c r="N203" s="235">
        <f>'Resposta-Oport'!N203</f>
        <v>0</v>
      </c>
      <c r="O203" s="235">
        <v>0</v>
      </c>
      <c r="P203" s="370"/>
      <c r="Q203" s="370"/>
      <c r="R203" s="371"/>
      <c r="S203" s="372">
        <v>0</v>
      </c>
      <c r="T203" s="23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95"/>
      <c r="BQ203" s="95"/>
      <c r="BR203" s="95"/>
      <c r="BS203" s="95"/>
      <c r="BT203" s="95"/>
    </row>
    <row r="204" spans="1:72" s="96" customFormat="1" ht="12.75">
      <c r="A204" s="97">
        <f>'Oport-Pré-Resposta'!A202</f>
        <v>194</v>
      </c>
      <c r="B204" s="256">
        <f>'Oportunidades-Des'!B202</f>
        <v>0</v>
      </c>
      <c r="C204" s="230">
        <f>'Oportunidades-Des'!C202</f>
        <v>0</v>
      </c>
      <c r="D204" s="257">
        <f>'Oportunidades-Des'!D202</f>
        <v>0</v>
      </c>
      <c r="E204" s="257">
        <f>'Oportunidades-Des'!E202</f>
        <v>0</v>
      </c>
      <c r="F204" s="232">
        <f>'Oportunidades-Des'!I202</f>
        <v>0</v>
      </c>
      <c r="G204" s="233" t="s">
        <v>24</v>
      </c>
      <c r="H204" s="234"/>
      <c r="I204" s="235">
        <v>0</v>
      </c>
      <c r="J204" s="99">
        <f>'Oportunidades-Des'!F202</f>
        <v>0</v>
      </c>
      <c r="K204" s="92">
        <f>'Oportunidades-Des'!G202</f>
        <v>0</v>
      </c>
      <c r="L204" s="236">
        <f>J204*K204</f>
        <v>0</v>
      </c>
      <c r="M204" s="233">
        <f>'Resposta-Oport'!M204</f>
        <v>0</v>
      </c>
      <c r="N204" s="235">
        <f>'Resposta-Oport'!N204</f>
        <v>0</v>
      </c>
      <c r="O204" s="235">
        <v>0</v>
      </c>
      <c r="P204" s="370"/>
      <c r="Q204" s="370"/>
      <c r="R204" s="371"/>
      <c r="S204" s="372">
        <v>0</v>
      </c>
      <c r="T204" s="23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95"/>
      <c r="BB204" s="95"/>
      <c r="BC204" s="95"/>
      <c r="BD204" s="95"/>
      <c r="BE204" s="95"/>
      <c r="BF204" s="95"/>
      <c r="BG204" s="95"/>
      <c r="BH204" s="95"/>
      <c r="BI204" s="95"/>
      <c r="BJ204" s="95"/>
      <c r="BK204" s="95"/>
      <c r="BL204" s="95"/>
      <c r="BM204" s="95"/>
      <c r="BN204" s="95"/>
      <c r="BO204" s="95"/>
      <c r="BP204" s="95"/>
      <c r="BQ204" s="95"/>
      <c r="BR204" s="95"/>
      <c r="BS204" s="95"/>
      <c r="BT204" s="95"/>
    </row>
    <row r="205" spans="1:72" s="96" customFormat="1" ht="12.75">
      <c r="A205" s="97">
        <f>'Oport-Pré-Resposta'!A203</f>
        <v>195</v>
      </c>
      <c r="B205" s="256">
        <f>'Oportunidades-Des'!B203</f>
        <v>0</v>
      </c>
      <c r="C205" s="230">
        <f>'Oportunidades-Des'!C203</f>
        <v>0</v>
      </c>
      <c r="D205" s="257">
        <f>'Oportunidades-Des'!D203</f>
        <v>0</v>
      </c>
      <c r="E205" s="257">
        <f>'Oportunidades-Des'!E203</f>
        <v>0</v>
      </c>
      <c r="F205" s="232">
        <f>'Oportunidades-Des'!I203</f>
        <v>0</v>
      </c>
      <c r="G205" s="233" t="s">
        <v>24</v>
      </c>
      <c r="H205" s="234"/>
      <c r="I205" s="235">
        <v>0</v>
      </c>
      <c r="J205" s="99">
        <f>'Oportunidades-Des'!F203</f>
        <v>0</v>
      </c>
      <c r="K205" s="92">
        <f>'Oportunidades-Des'!G203</f>
        <v>0</v>
      </c>
      <c r="L205" s="236">
        <f>J205*K205</f>
        <v>0</v>
      </c>
      <c r="M205" s="233">
        <f>'Resposta-Oport'!M205</f>
        <v>0</v>
      </c>
      <c r="N205" s="235">
        <f>'Resposta-Oport'!N205</f>
        <v>0</v>
      </c>
      <c r="O205" s="235">
        <v>0</v>
      </c>
      <c r="P205" s="370"/>
      <c r="Q205" s="370"/>
      <c r="R205" s="371"/>
      <c r="S205" s="372">
        <v>0</v>
      </c>
      <c r="T205" s="23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95"/>
      <c r="BT205" s="95"/>
    </row>
    <row r="206" spans="1:72" s="96" customFormat="1" ht="12.75">
      <c r="A206" s="97">
        <f>'Oport-Pré-Resposta'!A204</f>
        <v>196</v>
      </c>
      <c r="B206" s="256">
        <f>'Oportunidades-Des'!B204</f>
        <v>0</v>
      </c>
      <c r="C206" s="230">
        <f>'Oportunidades-Des'!C204</f>
        <v>0</v>
      </c>
      <c r="D206" s="257">
        <f>'Oportunidades-Des'!D204</f>
        <v>0</v>
      </c>
      <c r="E206" s="257">
        <f>'Oportunidades-Des'!E204</f>
        <v>0</v>
      </c>
      <c r="F206" s="232">
        <f>'Oportunidades-Des'!I204</f>
        <v>0</v>
      </c>
      <c r="G206" s="233" t="s">
        <v>24</v>
      </c>
      <c r="H206" s="234"/>
      <c r="I206" s="235">
        <v>0</v>
      </c>
      <c r="J206" s="99">
        <f>'Oportunidades-Des'!F204</f>
        <v>0</v>
      </c>
      <c r="K206" s="92">
        <f>'Oportunidades-Des'!G204</f>
        <v>0</v>
      </c>
      <c r="L206" s="236">
        <f>J206*K206</f>
        <v>0</v>
      </c>
      <c r="M206" s="233">
        <f>'Resposta-Oport'!M206</f>
        <v>0</v>
      </c>
      <c r="N206" s="235">
        <f>'Resposta-Oport'!N206</f>
        <v>0</v>
      </c>
      <c r="O206" s="235">
        <v>0</v>
      </c>
      <c r="P206" s="370"/>
      <c r="Q206" s="370"/>
      <c r="R206" s="371"/>
      <c r="S206" s="372">
        <v>0</v>
      </c>
      <c r="T206" s="23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95"/>
      <c r="BQ206" s="95"/>
      <c r="BR206" s="95"/>
      <c r="BS206" s="95"/>
      <c r="BT206" s="95"/>
    </row>
    <row r="207" spans="1:72" s="96" customFormat="1" ht="12.75">
      <c r="A207" s="97">
        <f>'Oport-Pré-Resposta'!A205</f>
        <v>197</v>
      </c>
      <c r="B207" s="256">
        <f>'Oportunidades-Des'!B205</f>
        <v>0</v>
      </c>
      <c r="C207" s="230">
        <f>'Oportunidades-Des'!C205</f>
        <v>0</v>
      </c>
      <c r="D207" s="257">
        <f>'Oportunidades-Des'!D205</f>
        <v>0</v>
      </c>
      <c r="E207" s="257">
        <f>'Oportunidades-Des'!E205</f>
        <v>0</v>
      </c>
      <c r="F207" s="232">
        <f>'Oportunidades-Des'!I205</f>
        <v>0</v>
      </c>
      <c r="G207" s="233" t="s">
        <v>24</v>
      </c>
      <c r="H207" s="234"/>
      <c r="I207" s="235">
        <v>0</v>
      </c>
      <c r="J207" s="99">
        <f>'Oportunidades-Des'!F205</f>
        <v>0</v>
      </c>
      <c r="K207" s="92">
        <f>'Oportunidades-Des'!G205</f>
        <v>0</v>
      </c>
      <c r="L207" s="236">
        <f>J207*K207</f>
        <v>0</v>
      </c>
      <c r="M207" s="233">
        <f>'Resposta-Oport'!M207</f>
        <v>0</v>
      </c>
      <c r="N207" s="235">
        <f>'Resposta-Oport'!N207</f>
        <v>0</v>
      </c>
      <c r="O207" s="235">
        <v>0</v>
      </c>
      <c r="P207" s="370"/>
      <c r="Q207" s="370"/>
      <c r="R207" s="371"/>
      <c r="S207" s="372">
        <v>0</v>
      </c>
      <c r="T207" s="23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95"/>
      <c r="BD207" s="95"/>
      <c r="BE207" s="95"/>
      <c r="BF207" s="95"/>
      <c r="BG207" s="95"/>
      <c r="BH207" s="95"/>
      <c r="BI207" s="95"/>
      <c r="BJ207" s="95"/>
      <c r="BK207" s="95"/>
      <c r="BL207" s="95"/>
      <c r="BM207" s="95"/>
      <c r="BN207" s="95"/>
      <c r="BO207" s="95"/>
      <c r="BP207" s="95"/>
      <c r="BQ207" s="95"/>
      <c r="BR207" s="95"/>
      <c r="BS207" s="95"/>
      <c r="BT207" s="95"/>
    </row>
    <row r="208" spans="1:72" s="96" customFormat="1" ht="12.75">
      <c r="A208" s="97">
        <f>'Oport-Pré-Resposta'!A206</f>
        <v>198</v>
      </c>
      <c r="B208" s="256">
        <f>'Oportunidades-Des'!B206</f>
        <v>0</v>
      </c>
      <c r="C208" s="230">
        <f>'Oportunidades-Des'!C206</f>
        <v>0</v>
      </c>
      <c r="D208" s="257">
        <f>'Oportunidades-Des'!D206</f>
        <v>0</v>
      </c>
      <c r="E208" s="257">
        <f>'Oportunidades-Des'!E206</f>
        <v>0</v>
      </c>
      <c r="F208" s="232">
        <f>'Oportunidades-Des'!I206</f>
        <v>0</v>
      </c>
      <c r="G208" s="233" t="s">
        <v>24</v>
      </c>
      <c r="H208" s="234"/>
      <c r="I208" s="235">
        <v>0</v>
      </c>
      <c r="J208" s="99">
        <f>'Oportunidades-Des'!F206</f>
        <v>0</v>
      </c>
      <c r="K208" s="92">
        <f>'Oportunidades-Des'!G206</f>
        <v>0</v>
      </c>
      <c r="L208" s="236">
        <f>J208*K208</f>
        <v>0</v>
      </c>
      <c r="M208" s="233">
        <f>'Resposta-Oport'!M208</f>
        <v>0</v>
      </c>
      <c r="N208" s="235">
        <f>'Resposta-Oport'!N208</f>
        <v>0</v>
      </c>
      <c r="O208" s="235">
        <v>0</v>
      </c>
      <c r="P208" s="370"/>
      <c r="Q208" s="370"/>
      <c r="R208" s="371"/>
      <c r="S208" s="372">
        <v>0</v>
      </c>
      <c r="T208" s="23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  <c r="AW208" s="95"/>
      <c r="AX208" s="95"/>
      <c r="AY208" s="95"/>
      <c r="AZ208" s="95"/>
      <c r="BA208" s="95"/>
      <c r="BB208" s="95"/>
      <c r="BC208" s="95"/>
      <c r="BD208" s="95"/>
      <c r="BE208" s="95"/>
      <c r="BF208" s="95"/>
      <c r="BG208" s="95"/>
      <c r="BH208" s="95"/>
      <c r="BI208" s="95"/>
      <c r="BJ208" s="95"/>
      <c r="BK208" s="95"/>
      <c r="BL208" s="95"/>
      <c r="BM208" s="95"/>
      <c r="BN208" s="95"/>
      <c r="BO208" s="95"/>
      <c r="BP208" s="95"/>
      <c r="BQ208" s="95"/>
      <c r="BR208" s="95"/>
      <c r="BS208" s="95"/>
      <c r="BT208" s="95"/>
    </row>
    <row r="209" spans="1:72" s="96" customFormat="1" ht="12.75">
      <c r="A209" s="97">
        <f>'Oport-Pré-Resposta'!A207</f>
        <v>199</v>
      </c>
      <c r="B209" s="256">
        <f>'Oportunidades-Des'!B207</f>
        <v>0</v>
      </c>
      <c r="C209" s="230">
        <f>'Oportunidades-Des'!C207</f>
        <v>0</v>
      </c>
      <c r="D209" s="257">
        <f>'Oportunidades-Des'!D207</f>
        <v>0</v>
      </c>
      <c r="E209" s="257">
        <f>'Oportunidades-Des'!E207</f>
        <v>0</v>
      </c>
      <c r="F209" s="232">
        <f>'Oportunidades-Des'!I207</f>
        <v>0</v>
      </c>
      <c r="G209" s="233" t="s">
        <v>24</v>
      </c>
      <c r="H209" s="234"/>
      <c r="I209" s="235">
        <v>0</v>
      </c>
      <c r="J209" s="99">
        <f>'Oportunidades-Des'!F207</f>
        <v>0</v>
      </c>
      <c r="K209" s="92">
        <f>'Oportunidades-Des'!G207</f>
        <v>0</v>
      </c>
      <c r="L209" s="236">
        <f>J209*K209</f>
        <v>0</v>
      </c>
      <c r="M209" s="233">
        <f>'Resposta-Oport'!M209</f>
        <v>0</v>
      </c>
      <c r="N209" s="235">
        <f>'Resposta-Oport'!N209</f>
        <v>0</v>
      </c>
      <c r="O209" s="235">
        <v>0</v>
      </c>
      <c r="P209" s="370"/>
      <c r="Q209" s="370"/>
      <c r="R209" s="371"/>
      <c r="S209" s="372">
        <v>0</v>
      </c>
      <c r="T209" s="23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5"/>
      <c r="AX209" s="95"/>
      <c r="AY209" s="95"/>
      <c r="AZ209" s="95"/>
      <c r="BA209" s="95"/>
      <c r="BB209" s="95"/>
      <c r="BC209" s="95"/>
      <c r="BD209" s="95"/>
      <c r="BE209" s="95"/>
      <c r="BF209" s="95"/>
      <c r="BG209" s="95"/>
      <c r="BH209" s="95"/>
      <c r="BI209" s="95"/>
      <c r="BJ209" s="95"/>
      <c r="BK209" s="95"/>
      <c r="BL209" s="95"/>
      <c r="BM209" s="95"/>
      <c r="BN209" s="95"/>
      <c r="BO209" s="95"/>
      <c r="BP209" s="95"/>
      <c r="BQ209" s="95"/>
      <c r="BR209" s="95"/>
      <c r="BS209" s="95"/>
      <c r="BT209" s="95"/>
    </row>
    <row r="210" spans="1:72" s="96" customFormat="1" ht="12.75">
      <c r="A210" s="97">
        <f>'Oport-Pré-Resposta'!A208</f>
        <v>200</v>
      </c>
      <c r="B210" s="256">
        <f>'Oportunidades-Des'!B208</f>
        <v>0</v>
      </c>
      <c r="C210" s="230">
        <f>'Oportunidades-Des'!C208</f>
        <v>0</v>
      </c>
      <c r="D210" s="257">
        <f>'Oportunidades-Des'!D208</f>
        <v>0</v>
      </c>
      <c r="E210" s="257">
        <f>'Oportunidades-Des'!E208</f>
        <v>0</v>
      </c>
      <c r="F210" s="232">
        <f>'Oportunidades-Des'!I208</f>
        <v>0</v>
      </c>
      <c r="G210" s="233" t="s">
        <v>24</v>
      </c>
      <c r="H210" s="234"/>
      <c r="I210" s="235">
        <v>0</v>
      </c>
      <c r="J210" s="99">
        <f>'Oportunidades-Des'!F208</f>
        <v>0</v>
      </c>
      <c r="K210" s="92">
        <f>'Oportunidades-Des'!G208</f>
        <v>0</v>
      </c>
      <c r="L210" s="236">
        <f>J210*K210</f>
        <v>0</v>
      </c>
      <c r="M210" s="233">
        <f>'Resposta-Oport'!M210</f>
        <v>0</v>
      </c>
      <c r="N210" s="235">
        <f>'Resposta-Oport'!N210</f>
        <v>0</v>
      </c>
      <c r="O210" s="235">
        <v>0</v>
      </c>
      <c r="P210" s="370"/>
      <c r="Q210" s="370"/>
      <c r="R210" s="371"/>
      <c r="S210" s="372">
        <v>0</v>
      </c>
      <c r="T210" s="23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5"/>
      <c r="BD210" s="95"/>
      <c r="BE210" s="95"/>
      <c r="BF210" s="95"/>
      <c r="BG210" s="95"/>
      <c r="BH210" s="95"/>
      <c r="BI210" s="95"/>
      <c r="BJ210" s="95"/>
      <c r="BK210" s="95"/>
      <c r="BL210" s="95"/>
      <c r="BM210" s="95"/>
      <c r="BN210" s="95"/>
      <c r="BO210" s="95"/>
      <c r="BP210" s="95"/>
      <c r="BQ210" s="95"/>
      <c r="BR210" s="95"/>
      <c r="BS210" s="95"/>
      <c r="BT210" s="95"/>
    </row>
    <row r="211" spans="1:20" ht="12.75">
      <c r="A211" s="120"/>
      <c r="B211" s="238"/>
      <c r="C211" s="120"/>
      <c r="D211" s="239"/>
      <c r="E211" s="239"/>
      <c r="F211" s="239"/>
      <c r="G211" s="120"/>
      <c r="H211" s="240"/>
      <c r="I211" s="120"/>
      <c r="J211" s="241"/>
      <c r="K211" s="241"/>
      <c r="L211" s="241"/>
      <c r="M211" s="120"/>
      <c r="N211" s="120"/>
      <c r="O211" s="120"/>
      <c r="P211" s="120"/>
      <c r="Q211" s="120"/>
      <c r="R211" s="258"/>
      <c r="S211" s="373"/>
      <c r="T211" s="120"/>
    </row>
    <row r="212" spans="1:72" s="107" customFormat="1" ht="12.75">
      <c r="A212" s="104"/>
      <c r="B212" s="105"/>
      <c r="C212" s="104"/>
      <c r="D212" s="106"/>
      <c r="E212" s="106"/>
      <c r="F212" s="106"/>
      <c r="G212" s="104"/>
      <c r="H212" s="242"/>
      <c r="I212" s="104"/>
      <c r="J212" s="42"/>
      <c r="K212" s="42"/>
      <c r="L212" s="42"/>
      <c r="M212" s="104"/>
      <c r="N212" s="104"/>
      <c r="O212" s="104"/>
      <c r="P212" s="104"/>
      <c r="Q212" s="104"/>
      <c r="R212" s="259"/>
      <c r="S212" s="374"/>
      <c r="T212" s="104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</row>
    <row r="213" spans="1:20" ht="12.75">
      <c r="A213" s="104"/>
      <c r="B213" s="105"/>
      <c r="C213" s="104"/>
      <c r="D213" s="106"/>
      <c r="E213" s="106"/>
      <c r="F213" s="106"/>
      <c r="G213" s="104"/>
      <c r="H213" s="242"/>
      <c r="I213" s="104"/>
      <c r="J213" s="42"/>
      <c r="K213" s="42"/>
      <c r="L213" s="42"/>
      <c r="M213" s="104"/>
      <c r="N213" s="104"/>
      <c r="O213" s="104"/>
      <c r="P213" s="104"/>
      <c r="Q213" s="104"/>
      <c r="R213" s="259"/>
      <c r="S213" s="374"/>
      <c r="T213" s="104"/>
    </row>
    <row r="214" spans="1:20" ht="12.75">
      <c r="A214" s="104"/>
      <c r="B214" s="105"/>
      <c r="C214" s="104"/>
      <c r="D214" s="106"/>
      <c r="E214" s="106"/>
      <c r="F214" s="106"/>
      <c r="G214" s="104"/>
      <c r="H214" s="242"/>
      <c r="I214" s="104"/>
      <c r="J214" s="42"/>
      <c r="K214" s="42"/>
      <c r="L214" s="42"/>
      <c r="M214" s="104"/>
      <c r="N214" s="104"/>
      <c r="O214" s="104"/>
      <c r="P214" s="104"/>
      <c r="Q214" s="104"/>
      <c r="R214" s="259"/>
      <c r="S214" s="374"/>
      <c r="T214" s="104"/>
    </row>
    <row r="215" spans="1:20" ht="12.75">
      <c r="A215" s="104"/>
      <c r="B215" s="105"/>
      <c r="C215" s="104"/>
      <c r="D215" s="106"/>
      <c r="E215" s="106"/>
      <c r="F215" s="106"/>
      <c r="G215" s="104"/>
      <c r="H215" s="242"/>
      <c r="I215" s="104"/>
      <c r="J215" s="42"/>
      <c r="K215" s="42"/>
      <c r="L215" s="42"/>
      <c r="M215" s="104"/>
      <c r="N215" s="104"/>
      <c r="O215" s="104"/>
      <c r="P215" s="104"/>
      <c r="Q215" s="104"/>
      <c r="R215" s="259"/>
      <c r="S215" s="374"/>
      <c r="T215" s="104"/>
    </row>
    <row r="216" spans="1:20" ht="12.75">
      <c r="A216" s="104"/>
      <c r="B216" s="105"/>
      <c r="C216" s="104"/>
      <c r="D216" s="106"/>
      <c r="E216" s="106"/>
      <c r="F216" s="106"/>
      <c r="G216" s="104"/>
      <c r="H216" s="242"/>
      <c r="I216" s="104"/>
      <c r="J216" s="42"/>
      <c r="K216" s="42"/>
      <c r="L216" s="42"/>
      <c r="M216" s="104"/>
      <c r="N216" s="104"/>
      <c r="O216" s="104"/>
      <c r="P216" s="104"/>
      <c r="Q216" s="104"/>
      <c r="R216" s="259"/>
      <c r="S216" s="374"/>
      <c r="T216" s="104"/>
    </row>
    <row r="217" spans="1:20" ht="12.75">
      <c r="A217" s="104"/>
      <c r="B217" s="105"/>
      <c r="C217" s="104"/>
      <c r="D217" s="106"/>
      <c r="E217" s="106"/>
      <c r="F217" s="106"/>
      <c r="G217" s="104"/>
      <c r="H217" s="242"/>
      <c r="I217" s="104"/>
      <c r="J217" s="42"/>
      <c r="K217" s="42"/>
      <c r="L217" s="42"/>
      <c r="M217" s="104"/>
      <c r="N217" s="104"/>
      <c r="O217" s="104"/>
      <c r="P217" s="104"/>
      <c r="Q217" s="104"/>
      <c r="R217" s="259"/>
      <c r="S217" s="374"/>
      <c r="T217" s="104"/>
    </row>
    <row r="218" spans="1:20" ht="12.75">
      <c r="A218" s="104"/>
      <c r="B218" s="105"/>
      <c r="C218" s="104"/>
      <c r="D218" s="106"/>
      <c r="E218" s="106"/>
      <c r="F218" s="106"/>
      <c r="G218" s="104"/>
      <c r="H218" s="242"/>
      <c r="I218" s="104"/>
      <c r="J218" s="42"/>
      <c r="K218" s="42"/>
      <c r="L218" s="42"/>
      <c r="M218" s="104"/>
      <c r="N218" s="104"/>
      <c r="O218" s="104"/>
      <c r="P218" s="104"/>
      <c r="Q218" s="104"/>
      <c r="R218" s="259"/>
      <c r="S218" s="374"/>
      <c r="T218" s="104"/>
    </row>
    <row r="219" spans="1:20" ht="12.75">
      <c r="A219" s="104"/>
      <c r="B219" s="105"/>
      <c r="C219" s="104"/>
      <c r="D219" s="106"/>
      <c r="E219" s="106"/>
      <c r="F219" s="106"/>
      <c r="G219" s="104"/>
      <c r="H219" s="242"/>
      <c r="I219" s="104"/>
      <c r="J219" s="42"/>
      <c r="K219" s="42"/>
      <c r="L219" s="42"/>
      <c r="M219" s="104"/>
      <c r="N219" s="104"/>
      <c r="O219" s="104"/>
      <c r="P219" s="104"/>
      <c r="Q219" s="104"/>
      <c r="R219" s="259"/>
      <c r="S219" s="374"/>
      <c r="T219" s="104"/>
    </row>
    <row r="220" spans="1:20" ht="12.75">
      <c r="A220" s="104"/>
      <c r="B220" s="105"/>
      <c r="C220" s="104"/>
      <c r="D220" s="106"/>
      <c r="E220" s="106"/>
      <c r="F220" s="106"/>
      <c r="G220" s="104"/>
      <c r="H220" s="242"/>
      <c r="I220" s="104"/>
      <c r="J220" s="42"/>
      <c r="K220" s="42"/>
      <c r="L220" s="42"/>
      <c r="M220" s="104"/>
      <c r="N220" s="104"/>
      <c r="O220" s="104"/>
      <c r="P220" s="104"/>
      <c r="Q220" s="104"/>
      <c r="R220" s="259"/>
      <c r="S220" s="374"/>
      <c r="T220" s="104"/>
    </row>
    <row r="221" spans="1:20" ht="12.75">
      <c r="A221" s="104"/>
      <c r="B221" s="105"/>
      <c r="C221" s="104"/>
      <c r="D221" s="106"/>
      <c r="E221" s="106"/>
      <c r="F221" s="106"/>
      <c r="G221" s="104"/>
      <c r="H221" s="242"/>
      <c r="I221" s="104"/>
      <c r="J221" s="42"/>
      <c r="K221" s="42"/>
      <c r="L221" s="42"/>
      <c r="M221" s="104"/>
      <c r="N221" s="104"/>
      <c r="O221" s="104"/>
      <c r="P221" s="104"/>
      <c r="Q221" s="104"/>
      <c r="R221" s="259"/>
      <c r="S221" s="374"/>
      <c r="T221" s="104"/>
    </row>
    <row r="222" spans="1:20" ht="12.75">
      <c r="A222" s="104"/>
      <c r="B222" s="105"/>
      <c r="C222" s="104"/>
      <c r="D222" s="106"/>
      <c r="E222" s="106"/>
      <c r="F222" s="106"/>
      <c r="G222" s="104"/>
      <c r="H222" s="242"/>
      <c r="I222" s="104"/>
      <c r="J222" s="42"/>
      <c r="K222" s="42"/>
      <c r="L222" s="42"/>
      <c r="M222" s="104"/>
      <c r="N222" s="104"/>
      <c r="O222" s="104"/>
      <c r="P222" s="104"/>
      <c r="Q222" s="104"/>
      <c r="R222" s="259"/>
      <c r="S222" s="374"/>
      <c r="T222" s="104"/>
    </row>
    <row r="223" spans="1:20" ht="12.75">
      <c r="A223" s="104"/>
      <c r="B223" s="105"/>
      <c r="C223" s="104"/>
      <c r="D223" s="106"/>
      <c r="E223" s="106"/>
      <c r="F223" s="106"/>
      <c r="G223" s="104"/>
      <c r="H223" s="242"/>
      <c r="I223" s="104"/>
      <c r="J223" s="42"/>
      <c r="K223" s="42"/>
      <c r="L223" s="42"/>
      <c r="M223" s="104"/>
      <c r="N223" s="104"/>
      <c r="O223" s="104"/>
      <c r="P223" s="104"/>
      <c r="Q223" s="104"/>
      <c r="R223" s="259"/>
      <c r="S223" s="374"/>
      <c r="T223" s="104"/>
    </row>
    <row r="224" spans="1:20" ht="12.75">
      <c r="A224" s="104"/>
      <c r="B224" s="105"/>
      <c r="C224" s="104"/>
      <c r="D224" s="106"/>
      <c r="E224" s="106"/>
      <c r="F224" s="106"/>
      <c r="G224" s="104"/>
      <c r="H224" s="242"/>
      <c r="I224" s="104"/>
      <c r="J224" s="42"/>
      <c r="K224" s="42"/>
      <c r="L224" s="42"/>
      <c r="M224" s="104"/>
      <c r="N224" s="104"/>
      <c r="O224" s="104"/>
      <c r="P224" s="104"/>
      <c r="Q224" s="104"/>
      <c r="R224" s="259"/>
      <c r="S224" s="374"/>
      <c r="T224" s="104"/>
    </row>
    <row r="225" spans="1:20" ht="12.75">
      <c r="A225" s="104"/>
      <c r="B225" s="105"/>
      <c r="C225" s="104"/>
      <c r="D225" s="106"/>
      <c r="E225" s="106"/>
      <c r="F225" s="106"/>
      <c r="G225" s="104"/>
      <c r="H225" s="242"/>
      <c r="I225" s="104"/>
      <c r="J225" s="42"/>
      <c r="K225" s="42"/>
      <c r="L225" s="42"/>
      <c r="M225" s="104"/>
      <c r="N225" s="104"/>
      <c r="O225" s="104"/>
      <c r="P225" s="104"/>
      <c r="Q225" s="104"/>
      <c r="R225" s="259"/>
      <c r="S225" s="374"/>
      <c r="T225" s="104"/>
    </row>
    <row r="226" spans="1:20" ht="12.75">
      <c r="A226" s="104"/>
      <c r="B226" s="105"/>
      <c r="C226" s="104"/>
      <c r="D226" s="106"/>
      <c r="E226" s="106"/>
      <c r="F226" s="106"/>
      <c r="G226" s="104"/>
      <c r="H226" s="242"/>
      <c r="I226" s="104"/>
      <c r="J226" s="42"/>
      <c r="K226" s="42"/>
      <c r="L226" s="42"/>
      <c r="M226" s="104"/>
      <c r="N226" s="104"/>
      <c r="O226" s="104"/>
      <c r="P226" s="104"/>
      <c r="Q226" s="104"/>
      <c r="R226" s="259"/>
      <c r="S226" s="374"/>
      <c r="T226" s="104"/>
    </row>
    <row r="227" spans="1:20" ht="12.75">
      <c r="A227" s="104"/>
      <c r="B227" s="105"/>
      <c r="C227" s="104"/>
      <c r="D227" s="106"/>
      <c r="E227" s="106"/>
      <c r="F227" s="106"/>
      <c r="G227" s="104"/>
      <c r="H227" s="242"/>
      <c r="I227" s="104"/>
      <c r="J227" s="42"/>
      <c r="K227" s="42"/>
      <c r="L227" s="42"/>
      <c r="M227" s="104"/>
      <c r="N227" s="104"/>
      <c r="O227" s="104"/>
      <c r="P227" s="104"/>
      <c r="Q227" s="104"/>
      <c r="R227" s="259"/>
      <c r="S227" s="374"/>
      <c r="T227" s="104"/>
    </row>
    <row r="228" spans="1:20" ht="12.75">
      <c r="A228" s="104"/>
      <c r="B228" s="105"/>
      <c r="C228" s="104"/>
      <c r="D228" s="106"/>
      <c r="E228" s="106"/>
      <c r="F228" s="106"/>
      <c r="G228" s="104"/>
      <c r="H228" s="242"/>
      <c r="I228" s="104"/>
      <c r="J228" s="42"/>
      <c r="K228" s="42"/>
      <c r="L228" s="42"/>
      <c r="M228" s="104"/>
      <c r="N228" s="104"/>
      <c r="O228" s="104"/>
      <c r="P228" s="104"/>
      <c r="Q228" s="104"/>
      <c r="R228" s="259"/>
      <c r="S228" s="374"/>
      <c r="T228" s="104"/>
    </row>
    <row r="229" spans="1:20" ht="12.75">
      <c r="A229" s="104"/>
      <c r="B229" s="105"/>
      <c r="C229" s="104"/>
      <c r="D229" s="106"/>
      <c r="E229" s="106"/>
      <c r="F229" s="106"/>
      <c r="G229" s="104"/>
      <c r="H229" s="242"/>
      <c r="I229" s="104"/>
      <c r="J229" s="42"/>
      <c r="K229" s="42"/>
      <c r="L229" s="42"/>
      <c r="M229" s="104"/>
      <c r="N229" s="104"/>
      <c r="O229" s="104"/>
      <c r="P229" s="104"/>
      <c r="Q229" s="104"/>
      <c r="R229" s="259"/>
      <c r="S229" s="374"/>
      <c r="T229" s="104"/>
    </row>
    <row r="230" spans="1:20" ht="12.75">
      <c r="A230" s="104"/>
      <c r="B230" s="105"/>
      <c r="C230" s="104"/>
      <c r="D230" s="106"/>
      <c r="E230" s="106"/>
      <c r="F230" s="106"/>
      <c r="G230" s="104"/>
      <c r="H230" s="242"/>
      <c r="I230" s="104"/>
      <c r="J230" s="42"/>
      <c r="K230" s="42"/>
      <c r="L230" s="42"/>
      <c r="M230" s="104"/>
      <c r="N230" s="104"/>
      <c r="O230" s="104"/>
      <c r="P230" s="104"/>
      <c r="Q230" s="104"/>
      <c r="R230" s="259"/>
      <c r="S230" s="374"/>
      <c r="T230" s="104"/>
    </row>
    <row r="231" spans="1:20" ht="12.75">
      <c r="A231" s="104"/>
      <c r="B231" s="105"/>
      <c r="C231" s="104"/>
      <c r="D231" s="106"/>
      <c r="E231" s="106"/>
      <c r="F231" s="106"/>
      <c r="G231" s="104"/>
      <c r="H231" s="242"/>
      <c r="I231" s="104"/>
      <c r="J231" s="42"/>
      <c r="K231" s="42"/>
      <c r="L231" s="42"/>
      <c r="M231" s="104"/>
      <c r="N231" s="104"/>
      <c r="O231" s="104"/>
      <c r="P231" s="104"/>
      <c r="Q231" s="104"/>
      <c r="R231" s="259"/>
      <c r="S231" s="374"/>
      <c r="T231" s="104"/>
    </row>
    <row r="232" spans="1:20" ht="12.75">
      <c r="A232" s="104"/>
      <c r="B232" s="105"/>
      <c r="C232" s="104"/>
      <c r="D232" s="106"/>
      <c r="E232" s="106"/>
      <c r="F232" s="106"/>
      <c r="G232" s="104"/>
      <c r="H232" s="242"/>
      <c r="I232" s="104"/>
      <c r="J232" s="42"/>
      <c r="K232" s="42"/>
      <c r="L232" s="42"/>
      <c r="M232" s="104"/>
      <c r="N232" s="104"/>
      <c r="O232" s="104"/>
      <c r="P232" s="104"/>
      <c r="Q232" s="104"/>
      <c r="R232" s="259"/>
      <c r="S232" s="374"/>
      <c r="T232" s="104"/>
    </row>
    <row r="233" spans="1:20" ht="12.75">
      <c r="A233" s="104"/>
      <c r="B233" s="105"/>
      <c r="C233" s="104"/>
      <c r="D233" s="106"/>
      <c r="E233" s="106"/>
      <c r="F233" s="106"/>
      <c r="G233" s="104"/>
      <c r="H233" s="242"/>
      <c r="I233" s="104"/>
      <c r="J233" s="42"/>
      <c r="K233" s="42"/>
      <c r="L233" s="42"/>
      <c r="M233" s="104"/>
      <c r="N233" s="104"/>
      <c r="O233" s="104"/>
      <c r="P233" s="104"/>
      <c r="Q233" s="104"/>
      <c r="R233" s="259"/>
      <c r="S233" s="374"/>
      <c r="T233" s="104"/>
    </row>
    <row r="234" spans="1:20" ht="12.75">
      <c r="A234" s="104"/>
      <c r="B234" s="105"/>
      <c r="C234" s="104"/>
      <c r="D234" s="106"/>
      <c r="E234" s="106"/>
      <c r="F234" s="106"/>
      <c r="G234" s="104"/>
      <c r="H234" s="242"/>
      <c r="I234" s="104"/>
      <c r="J234" s="42"/>
      <c r="K234" s="42"/>
      <c r="L234" s="42"/>
      <c r="M234" s="104"/>
      <c r="N234" s="104"/>
      <c r="O234" s="104"/>
      <c r="P234" s="104"/>
      <c r="Q234" s="104"/>
      <c r="R234" s="259"/>
      <c r="S234" s="374"/>
      <c r="T234" s="104"/>
    </row>
    <row r="235" spans="1:20" ht="12.75">
      <c r="A235" s="104"/>
      <c r="B235" s="105"/>
      <c r="C235" s="104"/>
      <c r="D235" s="106"/>
      <c r="E235" s="106"/>
      <c r="F235" s="106"/>
      <c r="G235" s="104"/>
      <c r="H235" s="242"/>
      <c r="I235" s="104"/>
      <c r="J235" s="42"/>
      <c r="K235" s="42"/>
      <c r="L235" s="42"/>
      <c r="M235" s="104"/>
      <c r="N235" s="104"/>
      <c r="O235" s="104"/>
      <c r="P235" s="104"/>
      <c r="Q235" s="104"/>
      <c r="R235" s="259"/>
      <c r="S235" s="374"/>
      <c r="T235" s="104"/>
    </row>
    <row r="236" spans="1:20" ht="12.75">
      <c r="A236" s="104"/>
      <c r="B236" s="105"/>
      <c r="C236" s="104"/>
      <c r="D236" s="106"/>
      <c r="E236" s="106"/>
      <c r="F236" s="106"/>
      <c r="G236" s="104"/>
      <c r="H236" s="242"/>
      <c r="I236" s="104"/>
      <c r="J236" s="42"/>
      <c r="K236" s="42"/>
      <c r="L236" s="42"/>
      <c r="M236" s="104"/>
      <c r="N236" s="104"/>
      <c r="O236" s="104"/>
      <c r="P236" s="104"/>
      <c r="Q236" s="104"/>
      <c r="R236" s="259"/>
      <c r="S236" s="374"/>
      <c r="T236" s="104"/>
    </row>
    <row r="237" spans="1:20" ht="12.75">
      <c r="A237" s="104"/>
      <c r="B237" s="105"/>
      <c r="C237" s="104"/>
      <c r="D237" s="106"/>
      <c r="E237" s="106"/>
      <c r="F237" s="106"/>
      <c r="G237" s="104"/>
      <c r="H237" s="242"/>
      <c r="I237" s="104"/>
      <c r="J237" s="42"/>
      <c r="K237" s="42"/>
      <c r="L237" s="42"/>
      <c r="M237" s="104"/>
      <c r="N237" s="104"/>
      <c r="O237" s="104"/>
      <c r="P237" s="104"/>
      <c r="Q237" s="104"/>
      <c r="R237" s="259"/>
      <c r="S237" s="374"/>
      <c r="T237" s="104"/>
    </row>
    <row r="238" spans="1:20" ht="12.75">
      <c r="A238" s="104"/>
      <c r="B238" s="105"/>
      <c r="C238" s="104"/>
      <c r="D238" s="106"/>
      <c r="E238" s="106"/>
      <c r="F238" s="106"/>
      <c r="G238" s="104"/>
      <c r="H238" s="242"/>
      <c r="I238" s="104"/>
      <c r="J238" s="42"/>
      <c r="K238" s="42"/>
      <c r="L238" s="42"/>
      <c r="M238" s="104"/>
      <c r="N238" s="104"/>
      <c r="O238" s="104"/>
      <c r="P238" s="104"/>
      <c r="Q238" s="104"/>
      <c r="R238" s="259"/>
      <c r="S238" s="374"/>
      <c r="T238" s="104"/>
    </row>
    <row r="239" spans="1:20" ht="12.75">
      <c r="A239" s="104"/>
      <c r="B239" s="105"/>
      <c r="C239" s="104"/>
      <c r="D239" s="106"/>
      <c r="E239" s="106"/>
      <c r="F239" s="106"/>
      <c r="G239" s="104"/>
      <c r="H239" s="242"/>
      <c r="I239" s="104"/>
      <c r="J239" s="42"/>
      <c r="K239" s="42"/>
      <c r="L239" s="42"/>
      <c r="M239" s="104"/>
      <c r="N239" s="104"/>
      <c r="O239" s="104"/>
      <c r="P239" s="104"/>
      <c r="Q239" s="104"/>
      <c r="R239" s="259"/>
      <c r="S239" s="374"/>
      <c r="T239" s="104"/>
    </row>
    <row r="240" spans="1:20" ht="12.75">
      <c r="A240" s="104"/>
      <c r="B240" s="105"/>
      <c r="C240" s="104"/>
      <c r="D240" s="106"/>
      <c r="E240" s="106"/>
      <c r="F240" s="106"/>
      <c r="G240" s="104"/>
      <c r="H240" s="242"/>
      <c r="I240" s="104"/>
      <c r="J240" s="42"/>
      <c r="K240" s="42"/>
      <c r="L240" s="42"/>
      <c r="M240" s="104"/>
      <c r="N240" s="104"/>
      <c r="O240" s="104"/>
      <c r="P240" s="104"/>
      <c r="Q240" s="104"/>
      <c r="R240" s="259"/>
      <c r="S240" s="374"/>
      <c r="T240" s="104"/>
    </row>
    <row r="241" spans="1:20" ht="12.75">
      <c r="A241" s="104"/>
      <c r="B241" s="105"/>
      <c r="C241" s="104"/>
      <c r="D241" s="106"/>
      <c r="E241" s="106"/>
      <c r="F241" s="106"/>
      <c r="G241" s="104"/>
      <c r="H241" s="242"/>
      <c r="I241" s="104"/>
      <c r="J241" s="42"/>
      <c r="K241" s="42"/>
      <c r="L241" s="42"/>
      <c r="M241" s="104"/>
      <c r="N241" s="104"/>
      <c r="O241" s="104"/>
      <c r="P241" s="104"/>
      <c r="Q241" s="104"/>
      <c r="R241" s="259"/>
      <c r="S241" s="374"/>
      <c r="T241" s="104"/>
    </row>
    <row r="242" spans="1:20" ht="12.75">
      <c r="A242" s="104"/>
      <c r="B242" s="105"/>
      <c r="C242" s="104"/>
      <c r="D242" s="106"/>
      <c r="E242" s="106"/>
      <c r="F242" s="106"/>
      <c r="G242" s="104"/>
      <c r="H242" s="242"/>
      <c r="I242" s="104"/>
      <c r="J242" s="42"/>
      <c r="K242" s="42"/>
      <c r="L242" s="42"/>
      <c r="M242" s="104"/>
      <c r="N242" s="104"/>
      <c r="O242" s="104"/>
      <c r="P242" s="104"/>
      <c r="Q242" s="104"/>
      <c r="R242" s="259"/>
      <c r="S242" s="374"/>
      <c r="T242" s="104"/>
    </row>
    <row r="243" spans="1:20" ht="12.75">
      <c r="A243" s="104"/>
      <c r="B243" s="105"/>
      <c r="C243" s="104"/>
      <c r="D243" s="106"/>
      <c r="E243" s="106"/>
      <c r="F243" s="106"/>
      <c r="G243" s="104"/>
      <c r="H243" s="242"/>
      <c r="I243" s="104"/>
      <c r="J243" s="42"/>
      <c r="K243" s="42"/>
      <c r="L243" s="42"/>
      <c r="M243" s="104"/>
      <c r="N243" s="104"/>
      <c r="O243" s="104"/>
      <c r="P243" s="104"/>
      <c r="Q243" s="104"/>
      <c r="R243" s="259"/>
      <c r="S243" s="374"/>
      <c r="T243" s="104"/>
    </row>
    <row r="244" spans="1:20" ht="12.75">
      <c r="A244" s="104"/>
      <c r="B244" s="105"/>
      <c r="C244" s="104"/>
      <c r="D244" s="106"/>
      <c r="E244" s="106"/>
      <c r="F244" s="106"/>
      <c r="G244" s="104"/>
      <c r="H244" s="242"/>
      <c r="I244" s="104"/>
      <c r="J244" s="42"/>
      <c r="K244" s="42"/>
      <c r="L244" s="42"/>
      <c r="M244" s="104"/>
      <c r="N244" s="104"/>
      <c r="O244" s="104"/>
      <c r="P244" s="104"/>
      <c r="Q244" s="104"/>
      <c r="R244" s="259"/>
      <c r="S244" s="374"/>
      <c r="T244" s="104"/>
    </row>
    <row r="245" spans="1:20" ht="12.75">
      <c r="A245" s="104"/>
      <c r="B245" s="105"/>
      <c r="C245" s="104"/>
      <c r="D245" s="106"/>
      <c r="E245" s="106"/>
      <c r="F245" s="106"/>
      <c r="G245" s="104"/>
      <c r="H245" s="242"/>
      <c r="I245" s="104"/>
      <c r="J245" s="42"/>
      <c r="K245" s="42"/>
      <c r="L245" s="42"/>
      <c r="M245" s="104"/>
      <c r="N245" s="104"/>
      <c r="O245" s="104"/>
      <c r="P245" s="104"/>
      <c r="Q245" s="104"/>
      <c r="R245" s="259"/>
      <c r="S245" s="374"/>
      <c r="T245" s="104"/>
    </row>
    <row r="246" spans="1:20" ht="12.75">
      <c r="A246" s="104"/>
      <c r="B246" s="105"/>
      <c r="C246" s="104"/>
      <c r="D246" s="106"/>
      <c r="E246" s="106"/>
      <c r="F246" s="106"/>
      <c r="G246" s="104"/>
      <c r="H246" s="242"/>
      <c r="I246" s="104"/>
      <c r="J246" s="42"/>
      <c r="K246" s="42"/>
      <c r="L246" s="42"/>
      <c r="M246" s="104"/>
      <c r="N246" s="104"/>
      <c r="O246" s="104"/>
      <c r="P246" s="104"/>
      <c r="Q246" s="104"/>
      <c r="R246" s="259"/>
      <c r="S246" s="374"/>
      <c r="T246" s="104"/>
    </row>
    <row r="247" spans="1:20" ht="12.75">
      <c r="A247" s="104"/>
      <c r="B247" s="105"/>
      <c r="C247" s="104"/>
      <c r="D247" s="106"/>
      <c r="E247" s="106"/>
      <c r="F247" s="106"/>
      <c r="G247" s="104"/>
      <c r="H247" s="242"/>
      <c r="I247" s="104"/>
      <c r="J247" s="42"/>
      <c r="K247" s="42"/>
      <c r="L247" s="42"/>
      <c r="M247" s="104"/>
      <c r="N247" s="104"/>
      <c r="O247" s="104"/>
      <c r="P247" s="104"/>
      <c r="Q247" s="104"/>
      <c r="R247" s="259"/>
      <c r="S247" s="374"/>
      <c r="T247" s="104"/>
    </row>
    <row r="248" spans="1:20" ht="12.75">
      <c r="A248" s="104"/>
      <c r="B248" s="105"/>
      <c r="C248" s="104"/>
      <c r="D248" s="106"/>
      <c r="E248" s="106"/>
      <c r="F248" s="106"/>
      <c r="G248" s="104"/>
      <c r="H248" s="242"/>
      <c r="I248" s="104"/>
      <c r="J248" s="42"/>
      <c r="K248" s="42"/>
      <c r="L248" s="42"/>
      <c r="M248" s="104"/>
      <c r="N248" s="104"/>
      <c r="O248" s="104"/>
      <c r="P248" s="104"/>
      <c r="Q248" s="104"/>
      <c r="R248" s="259"/>
      <c r="S248" s="374"/>
      <c r="T248" s="104"/>
    </row>
    <row r="249" spans="1:20" ht="12.75">
      <c r="A249" s="104"/>
      <c r="B249" s="105"/>
      <c r="C249" s="104"/>
      <c r="D249" s="106"/>
      <c r="E249" s="106"/>
      <c r="F249" s="106"/>
      <c r="G249" s="104"/>
      <c r="H249" s="242"/>
      <c r="I249" s="104"/>
      <c r="J249" s="42"/>
      <c r="K249" s="42"/>
      <c r="L249" s="42"/>
      <c r="M249" s="104"/>
      <c r="N249" s="104"/>
      <c r="O249" s="104"/>
      <c r="P249" s="104"/>
      <c r="Q249" s="104"/>
      <c r="R249" s="259"/>
      <c r="S249" s="374"/>
      <c r="T249" s="104"/>
    </row>
    <row r="250" spans="1:20" ht="12.75">
      <c r="A250" s="104"/>
      <c r="B250" s="105"/>
      <c r="C250" s="104"/>
      <c r="D250" s="106"/>
      <c r="E250" s="106"/>
      <c r="F250" s="106"/>
      <c r="G250" s="104"/>
      <c r="H250" s="242"/>
      <c r="I250" s="104"/>
      <c r="J250" s="42"/>
      <c r="K250" s="42"/>
      <c r="L250" s="42"/>
      <c r="M250" s="104"/>
      <c r="N250" s="104"/>
      <c r="O250" s="104"/>
      <c r="P250" s="104"/>
      <c r="Q250" s="104"/>
      <c r="R250" s="259"/>
      <c r="S250" s="374"/>
      <c r="T250" s="104"/>
    </row>
    <row r="251" spans="1:20" ht="12.75">
      <c r="A251" s="104"/>
      <c r="B251" s="105"/>
      <c r="C251" s="104"/>
      <c r="D251" s="106"/>
      <c r="E251" s="106"/>
      <c r="F251" s="106"/>
      <c r="G251" s="104"/>
      <c r="H251" s="242"/>
      <c r="I251" s="104"/>
      <c r="J251" s="42"/>
      <c r="K251" s="42"/>
      <c r="L251" s="42"/>
      <c r="M251" s="104"/>
      <c r="N251" s="104"/>
      <c r="O251" s="104"/>
      <c r="P251" s="104"/>
      <c r="Q251" s="104"/>
      <c r="R251" s="259"/>
      <c r="S251" s="374"/>
      <c r="T251" s="104"/>
    </row>
    <row r="252" spans="1:20" ht="12.75">
      <c r="A252" s="104"/>
      <c r="B252" s="105"/>
      <c r="C252" s="104"/>
      <c r="D252" s="106"/>
      <c r="E252" s="106"/>
      <c r="F252" s="106"/>
      <c r="G252" s="104"/>
      <c r="H252" s="242"/>
      <c r="I252" s="104"/>
      <c r="J252" s="42"/>
      <c r="K252" s="42"/>
      <c r="L252" s="42"/>
      <c r="M252" s="104"/>
      <c r="N252" s="104"/>
      <c r="O252" s="104"/>
      <c r="P252" s="104"/>
      <c r="Q252" s="104"/>
      <c r="R252" s="259"/>
      <c r="S252" s="374"/>
      <c r="T252" s="104"/>
    </row>
    <row r="253" spans="1:20" ht="12.75">
      <c r="A253" s="104"/>
      <c r="B253" s="105"/>
      <c r="C253" s="104"/>
      <c r="D253" s="106"/>
      <c r="E253" s="106"/>
      <c r="F253" s="106"/>
      <c r="G253" s="104"/>
      <c r="H253" s="242"/>
      <c r="I253" s="104"/>
      <c r="J253" s="42"/>
      <c r="K253" s="42"/>
      <c r="L253" s="42"/>
      <c r="M253" s="104"/>
      <c r="N253" s="104"/>
      <c r="O253" s="104"/>
      <c r="P253" s="104"/>
      <c r="Q253" s="104"/>
      <c r="R253" s="259"/>
      <c r="S253" s="374"/>
      <c r="T253" s="104"/>
    </row>
    <row r="254" spans="1:20" ht="12.75">
      <c r="A254" s="104"/>
      <c r="B254" s="105"/>
      <c r="C254" s="104"/>
      <c r="D254" s="106"/>
      <c r="E254" s="106"/>
      <c r="F254" s="106"/>
      <c r="G254" s="104"/>
      <c r="H254" s="242"/>
      <c r="I254" s="104"/>
      <c r="J254" s="42"/>
      <c r="K254" s="42"/>
      <c r="L254" s="42"/>
      <c r="M254" s="104"/>
      <c r="N254" s="104"/>
      <c r="O254" s="104"/>
      <c r="P254" s="104"/>
      <c r="Q254" s="104"/>
      <c r="R254" s="259"/>
      <c r="S254" s="374"/>
      <c r="T254" s="104"/>
    </row>
    <row r="255" spans="1:20" ht="12.75">
      <c r="A255" s="104"/>
      <c r="B255" s="105"/>
      <c r="C255" s="104"/>
      <c r="D255" s="106"/>
      <c r="E255" s="106"/>
      <c r="F255" s="106"/>
      <c r="G255" s="104"/>
      <c r="H255" s="242"/>
      <c r="I255" s="104"/>
      <c r="J255" s="42"/>
      <c r="K255" s="42"/>
      <c r="L255" s="42"/>
      <c r="M255" s="104"/>
      <c r="N255" s="104"/>
      <c r="O255" s="104"/>
      <c r="P255" s="104"/>
      <c r="Q255" s="104"/>
      <c r="R255" s="259"/>
      <c r="S255" s="374"/>
      <c r="T255" s="104"/>
    </row>
    <row r="256" spans="1:20" ht="12.75">
      <c r="A256" s="104"/>
      <c r="B256" s="105"/>
      <c r="C256" s="104"/>
      <c r="D256" s="106"/>
      <c r="E256" s="106"/>
      <c r="F256" s="106"/>
      <c r="G256" s="104"/>
      <c r="H256" s="242"/>
      <c r="I256" s="104"/>
      <c r="J256" s="42"/>
      <c r="K256" s="42"/>
      <c r="L256" s="42"/>
      <c r="M256" s="104"/>
      <c r="N256" s="104"/>
      <c r="O256" s="104"/>
      <c r="P256" s="104"/>
      <c r="Q256" s="104"/>
      <c r="R256" s="259"/>
      <c r="S256" s="374"/>
      <c r="T256" s="104"/>
    </row>
    <row r="257" spans="1:20" ht="12.75">
      <c r="A257" s="104"/>
      <c r="B257" s="105"/>
      <c r="C257" s="104"/>
      <c r="D257" s="106"/>
      <c r="E257" s="106"/>
      <c r="F257" s="106"/>
      <c r="G257" s="104"/>
      <c r="H257" s="242"/>
      <c r="I257" s="104"/>
      <c r="J257" s="42"/>
      <c r="K257" s="42"/>
      <c r="L257" s="42"/>
      <c r="M257" s="104"/>
      <c r="N257" s="104"/>
      <c r="O257" s="104"/>
      <c r="P257" s="104"/>
      <c r="Q257" s="104"/>
      <c r="R257" s="259"/>
      <c r="S257" s="374"/>
      <c r="T257" s="104"/>
    </row>
    <row r="258" spans="1:20" ht="12.75">
      <c r="A258" s="104"/>
      <c r="B258" s="105"/>
      <c r="C258" s="104"/>
      <c r="D258" s="106"/>
      <c r="E258" s="106"/>
      <c r="F258" s="106"/>
      <c r="G258" s="104"/>
      <c r="H258" s="242"/>
      <c r="I258" s="104"/>
      <c r="J258" s="42"/>
      <c r="K258" s="42"/>
      <c r="L258" s="42"/>
      <c r="M258" s="104"/>
      <c r="N258" s="104"/>
      <c r="O258" s="104"/>
      <c r="P258" s="104"/>
      <c r="Q258" s="104"/>
      <c r="R258" s="259"/>
      <c r="S258" s="374"/>
      <c r="T258" s="104"/>
    </row>
    <row r="259" spans="1:20" ht="12.75">
      <c r="A259" s="104"/>
      <c r="B259" s="105"/>
      <c r="C259" s="104"/>
      <c r="D259" s="106"/>
      <c r="E259" s="106"/>
      <c r="F259" s="106"/>
      <c r="G259" s="104"/>
      <c r="H259" s="242"/>
      <c r="I259" s="104"/>
      <c r="J259" s="42"/>
      <c r="K259" s="42"/>
      <c r="L259" s="42"/>
      <c r="M259" s="104"/>
      <c r="N259" s="104"/>
      <c r="O259" s="104"/>
      <c r="P259" s="104"/>
      <c r="Q259" s="104"/>
      <c r="R259" s="259"/>
      <c r="S259" s="374"/>
      <c r="T259" s="104"/>
    </row>
    <row r="260" spans="1:20" ht="12.75">
      <c r="A260" s="104"/>
      <c r="B260" s="105"/>
      <c r="C260" s="104"/>
      <c r="D260" s="106"/>
      <c r="E260" s="106"/>
      <c r="F260" s="106"/>
      <c r="G260" s="104"/>
      <c r="H260" s="242"/>
      <c r="I260" s="104"/>
      <c r="J260" s="42"/>
      <c r="K260" s="42"/>
      <c r="L260" s="42"/>
      <c r="M260" s="104"/>
      <c r="N260" s="104"/>
      <c r="O260" s="104"/>
      <c r="P260" s="104"/>
      <c r="Q260" s="104"/>
      <c r="R260" s="259"/>
      <c r="S260" s="374"/>
      <c r="T260" s="104"/>
    </row>
    <row r="261" spans="1:20" ht="12.75">
      <c r="A261" s="104"/>
      <c r="B261" s="105"/>
      <c r="C261" s="104"/>
      <c r="D261" s="106"/>
      <c r="E261" s="106"/>
      <c r="F261" s="106"/>
      <c r="G261" s="104"/>
      <c r="H261" s="242"/>
      <c r="I261" s="104"/>
      <c r="J261" s="42"/>
      <c r="K261" s="42"/>
      <c r="L261" s="42"/>
      <c r="M261" s="104"/>
      <c r="N261" s="104"/>
      <c r="O261" s="104"/>
      <c r="P261" s="104"/>
      <c r="Q261" s="104"/>
      <c r="R261" s="259"/>
      <c r="S261" s="374"/>
      <c r="T261" s="104"/>
    </row>
    <row r="262" spans="1:20" ht="12.75">
      <c r="A262" s="104"/>
      <c r="B262" s="105"/>
      <c r="C262" s="104"/>
      <c r="D262" s="106"/>
      <c r="E262" s="106"/>
      <c r="F262" s="106"/>
      <c r="G262" s="104"/>
      <c r="H262" s="242"/>
      <c r="I262" s="104"/>
      <c r="J262" s="42"/>
      <c r="K262" s="42"/>
      <c r="L262" s="42"/>
      <c r="M262" s="104"/>
      <c r="N262" s="104"/>
      <c r="O262" s="104"/>
      <c r="P262" s="104"/>
      <c r="Q262" s="104"/>
      <c r="R262" s="259"/>
      <c r="S262" s="374"/>
      <c r="T262" s="104"/>
    </row>
    <row r="263" spans="1:20" ht="12.75">
      <c r="A263" s="104"/>
      <c r="B263" s="105"/>
      <c r="C263" s="104"/>
      <c r="D263" s="106"/>
      <c r="E263" s="106"/>
      <c r="F263" s="106"/>
      <c r="G263" s="104"/>
      <c r="H263" s="242"/>
      <c r="I263" s="104"/>
      <c r="J263" s="42"/>
      <c r="K263" s="42"/>
      <c r="L263" s="42"/>
      <c r="M263" s="104"/>
      <c r="N263" s="104"/>
      <c r="O263" s="104"/>
      <c r="P263" s="104"/>
      <c r="Q263" s="104"/>
      <c r="R263" s="259"/>
      <c r="S263" s="374"/>
      <c r="T263" s="104"/>
    </row>
    <row r="264" spans="1:20" ht="12.75">
      <c r="A264" s="104"/>
      <c r="B264" s="105"/>
      <c r="C264" s="104"/>
      <c r="D264" s="106"/>
      <c r="E264" s="106"/>
      <c r="F264" s="106"/>
      <c r="G264" s="104"/>
      <c r="H264" s="242"/>
      <c r="I264" s="104"/>
      <c r="J264" s="42"/>
      <c r="K264" s="42"/>
      <c r="L264" s="42"/>
      <c r="M264" s="104"/>
      <c r="N264" s="104"/>
      <c r="O264" s="104"/>
      <c r="P264" s="104"/>
      <c r="Q264" s="104"/>
      <c r="R264" s="259"/>
      <c r="S264" s="374"/>
      <c r="T264" s="104"/>
    </row>
    <row r="265" spans="1:20" ht="12.75">
      <c r="A265" s="104"/>
      <c r="B265" s="105"/>
      <c r="C265" s="104"/>
      <c r="D265" s="106"/>
      <c r="E265" s="106"/>
      <c r="F265" s="106"/>
      <c r="G265" s="104"/>
      <c r="H265" s="242"/>
      <c r="I265" s="104"/>
      <c r="J265" s="42"/>
      <c r="K265" s="42"/>
      <c r="L265" s="42"/>
      <c r="M265" s="104"/>
      <c r="N265" s="104"/>
      <c r="O265" s="104"/>
      <c r="P265" s="104"/>
      <c r="Q265" s="104"/>
      <c r="R265" s="259"/>
      <c r="S265" s="374"/>
      <c r="T265" s="104"/>
    </row>
    <row r="266" spans="1:20" ht="12.75">
      <c r="A266" s="104"/>
      <c r="B266" s="105"/>
      <c r="C266" s="104"/>
      <c r="D266" s="106"/>
      <c r="E266" s="106"/>
      <c r="F266" s="106"/>
      <c r="G266" s="104"/>
      <c r="H266" s="242"/>
      <c r="I266" s="104"/>
      <c r="J266" s="42"/>
      <c r="K266" s="42"/>
      <c r="L266" s="42"/>
      <c r="M266" s="104"/>
      <c r="N266" s="104"/>
      <c r="O266" s="104"/>
      <c r="P266" s="104"/>
      <c r="Q266" s="104"/>
      <c r="R266" s="259"/>
      <c r="S266" s="374"/>
      <c r="T266" s="104"/>
    </row>
    <row r="267" spans="1:20" ht="12.75">
      <c r="A267" s="104"/>
      <c r="B267" s="105"/>
      <c r="C267" s="104"/>
      <c r="D267" s="106"/>
      <c r="E267" s="106"/>
      <c r="F267" s="106"/>
      <c r="G267" s="104"/>
      <c r="H267" s="242"/>
      <c r="I267" s="104"/>
      <c r="J267" s="42"/>
      <c r="K267" s="42"/>
      <c r="L267" s="42"/>
      <c r="M267" s="104"/>
      <c r="N267" s="104"/>
      <c r="O267" s="104"/>
      <c r="P267" s="104"/>
      <c r="Q267" s="104"/>
      <c r="R267" s="259"/>
      <c r="S267" s="374"/>
      <c r="T267" s="104"/>
    </row>
    <row r="268" spans="1:20" ht="12.75">
      <c r="A268" s="104"/>
      <c r="B268" s="105"/>
      <c r="C268" s="104"/>
      <c r="D268" s="106"/>
      <c r="E268" s="106"/>
      <c r="F268" s="106"/>
      <c r="G268" s="104"/>
      <c r="H268" s="242"/>
      <c r="I268" s="104"/>
      <c r="J268" s="42"/>
      <c r="K268" s="42"/>
      <c r="L268" s="42"/>
      <c r="M268" s="104"/>
      <c r="N268" s="104"/>
      <c r="O268" s="104"/>
      <c r="P268" s="104"/>
      <c r="Q268" s="104"/>
      <c r="R268" s="259"/>
      <c r="S268" s="374"/>
      <c r="T268" s="104"/>
    </row>
    <row r="269" spans="1:20" ht="12.75">
      <c r="A269" s="104"/>
      <c r="B269" s="105"/>
      <c r="C269" s="104"/>
      <c r="D269" s="106"/>
      <c r="E269" s="106"/>
      <c r="F269" s="106"/>
      <c r="G269" s="104"/>
      <c r="H269" s="242"/>
      <c r="I269" s="104"/>
      <c r="J269" s="42"/>
      <c r="K269" s="42"/>
      <c r="L269" s="42"/>
      <c r="M269" s="104"/>
      <c r="N269" s="104"/>
      <c r="O269" s="104"/>
      <c r="P269" s="104"/>
      <c r="Q269" s="104"/>
      <c r="R269" s="259"/>
      <c r="S269" s="374"/>
      <c r="T269" s="104"/>
    </row>
    <row r="270" spans="1:20" ht="12.75">
      <c r="A270" s="104"/>
      <c r="B270" s="105"/>
      <c r="C270" s="104"/>
      <c r="D270" s="106"/>
      <c r="E270" s="106"/>
      <c r="F270" s="106"/>
      <c r="G270" s="104"/>
      <c r="H270" s="242"/>
      <c r="I270" s="104"/>
      <c r="J270" s="42"/>
      <c r="K270" s="42"/>
      <c r="L270" s="42"/>
      <c r="M270" s="104"/>
      <c r="N270" s="104"/>
      <c r="O270" s="104"/>
      <c r="P270" s="104"/>
      <c r="Q270" s="104"/>
      <c r="R270" s="259"/>
      <c r="S270" s="374"/>
      <c r="T270" s="104"/>
    </row>
    <row r="271" spans="1:20" ht="12.75">
      <c r="A271" s="104"/>
      <c r="B271" s="105"/>
      <c r="C271" s="104"/>
      <c r="D271" s="106"/>
      <c r="E271" s="106"/>
      <c r="F271" s="106"/>
      <c r="G271" s="104"/>
      <c r="H271" s="242"/>
      <c r="I271" s="104"/>
      <c r="J271" s="42"/>
      <c r="K271" s="42"/>
      <c r="L271" s="42"/>
      <c r="M271" s="104"/>
      <c r="N271" s="104"/>
      <c r="O271" s="104"/>
      <c r="P271" s="104"/>
      <c r="Q271" s="104"/>
      <c r="R271" s="259"/>
      <c r="S271" s="374"/>
      <c r="T271" s="104"/>
    </row>
    <row r="272" spans="1:20" ht="12.75">
      <c r="A272" s="104"/>
      <c r="B272" s="105"/>
      <c r="C272" s="104"/>
      <c r="D272" s="106"/>
      <c r="E272" s="106"/>
      <c r="F272" s="106"/>
      <c r="G272" s="104"/>
      <c r="H272" s="242"/>
      <c r="I272" s="104"/>
      <c r="J272" s="42"/>
      <c r="K272" s="42"/>
      <c r="L272" s="42"/>
      <c r="M272" s="104"/>
      <c r="N272" s="104"/>
      <c r="O272" s="104"/>
      <c r="P272" s="104"/>
      <c r="Q272" s="104"/>
      <c r="R272" s="259"/>
      <c r="S272" s="374"/>
      <c r="T272" s="104"/>
    </row>
    <row r="273" spans="1:20" ht="12.75">
      <c r="A273" s="104"/>
      <c r="B273" s="105"/>
      <c r="C273" s="104"/>
      <c r="D273" s="106"/>
      <c r="E273" s="106"/>
      <c r="F273" s="106"/>
      <c r="G273" s="104"/>
      <c r="H273" s="242"/>
      <c r="I273" s="104"/>
      <c r="J273" s="42"/>
      <c r="K273" s="42"/>
      <c r="L273" s="42"/>
      <c r="M273" s="104"/>
      <c r="N273" s="104"/>
      <c r="O273" s="104"/>
      <c r="P273" s="104"/>
      <c r="Q273" s="104"/>
      <c r="R273" s="259"/>
      <c r="S273" s="374"/>
      <c r="T273" s="104"/>
    </row>
    <row r="274" spans="1:20" ht="12.75">
      <c r="A274" s="104"/>
      <c r="B274" s="105"/>
      <c r="C274" s="104"/>
      <c r="D274" s="106"/>
      <c r="E274" s="106"/>
      <c r="F274" s="106"/>
      <c r="G274" s="104"/>
      <c r="H274" s="242"/>
      <c r="I274" s="104"/>
      <c r="J274" s="42"/>
      <c r="K274" s="42"/>
      <c r="L274" s="42"/>
      <c r="M274" s="104"/>
      <c r="N274" s="104"/>
      <c r="O274" s="104"/>
      <c r="P274" s="104"/>
      <c r="Q274" s="104"/>
      <c r="R274" s="259"/>
      <c r="S274" s="374"/>
      <c r="T274" s="104"/>
    </row>
    <row r="275" spans="1:20" ht="12.75">
      <c r="A275" s="104"/>
      <c r="B275" s="105"/>
      <c r="C275" s="104"/>
      <c r="D275" s="106"/>
      <c r="E275" s="106"/>
      <c r="F275" s="106"/>
      <c r="G275" s="104"/>
      <c r="H275" s="242"/>
      <c r="I275" s="104"/>
      <c r="J275" s="42"/>
      <c r="K275" s="42"/>
      <c r="L275" s="42"/>
      <c r="M275" s="104"/>
      <c r="N275" s="104"/>
      <c r="O275" s="104"/>
      <c r="P275" s="104"/>
      <c r="Q275" s="104"/>
      <c r="R275" s="259"/>
      <c r="S275" s="374"/>
      <c r="T275" s="104"/>
    </row>
    <row r="276" spans="1:20" ht="12.75">
      <c r="A276" s="104"/>
      <c r="B276" s="105"/>
      <c r="C276" s="104"/>
      <c r="D276" s="106"/>
      <c r="E276" s="106"/>
      <c r="F276" s="106"/>
      <c r="G276" s="104"/>
      <c r="H276" s="242"/>
      <c r="I276" s="104"/>
      <c r="J276" s="42"/>
      <c r="K276" s="42"/>
      <c r="L276" s="42"/>
      <c r="M276" s="104"/>
      <c r="N276" s="104"/>
      <c r="O276" s="104"/>
      <c r="P276" s="104"/>
      <c r="Q276" s="104"/>
      <c r="R276" s="259"/>
      <c r="S276" s="374"/>
      <c r="T276" s="104"/>
    </row>
    <row r="277" spans="1:20" ht="12.75">
      <c r="A277" s="104"/>
      <c r="B277" s="105"/>
      <c r="C277" s="104"/>
      <c r="D277" s="106"/>
      <c r="E277" s="106"/>
      <c r="F277" s="106"/>
      <c r="G277" s="104"/>
      <c r="H277" s="242"/>
      <c r="I277" s="104"/>
      <c r="J277" s="42"/>
      <c r="K277" s="42"/>
      <c r="L277" s="42"/>
      <c r="M277" s="104"/>
      <c r="N277" s="104"/>
      <c r="O277" s="104"/>
      <c r="P277" s="104"/>
      <c r="Q277" s="104"/>
      <c r="R277" s="259"/>
      <c r="S277" s="374"/>
      <c r="T277" s="104"/>
    </row>
    <row r="278" spans="1:20" ht="12.75">
      <c r="A278" s="104"/>
      <c r="B278" s="105"/>
      <c r="C278" s="104"/>
      <c r="D278" s="106"/>
      <c r="E278" s="106"/>
      <c r="F278" s="106"/>
      <c r="G278" s="104"/>
      <c r="H278" s="242"/>
      <c r="I278" s="104"/>
      <c r="J278" s="42"/>
      <c r="K278" s="42"/>
      <c r="L278" s="42"/>
      <c r="M278" s="104"/>
      <c r="N278" s="104"/>
      <c r="O278" s="104"/>
      <c r="P278" s="104"/>
      <c r="Q278" s="104"/>
      <c r="R278" s="259"/>
      <c r="S278" s="374"/>
      <c r="T278" s="104"/>
    </row>
    <row r="279" spans="1:20" ht="12.75">
      <c r="A279" s="104"/>
      <c r="B279" s="105"/>
      <c r="C279" s="104"/>
      <c r="D279" s="106"/>
      <c r="E279" s="106"/>
      <c r="F279" s="106"/>
      <c r="G279" s="104"/>
      <c r="H279" s="242"/>
      <c r="I279" s="104"/>
      <c r="J279" s="42"/>
      <c r="K279" s="42"/>
      <c r="L279" s="42"/>
      <c r="M279" s="104"/>
      <c r="N279" s="104"/>
      <c r="O279" s="104"/>
      <c r="P279" s="104"/>
      <c r="Q279" s="104"/>
      <c r="R279" s="259"/>
      <c r="S279" s="374"/>
      <c r="T279" s="104"/>
    </row>
    <row r="280" spans="1:20" ht="12.75">
      <c r="A280" s="104"/>
      <c r="B280" s="105"/>
      <c r="C280" s="104"/>
      <c r="D280" s="106"/>
      <c r="E280" s="106"/>
      <c r="F280" s="106"/>
      <c r="G280" s="104"/>
      <c r="H280" s="242"/>
      <c r="I280" s="104"/>
      <c r="J280" s="42"/>
      <c r="K280" s="42"/>
      <c r="L280" s="42"/>
      <c r="M280" s="104"/>
      <c r="N280" s="104"/>
      <c r="O280" s="104"/>
      <c r="P280" s="104"/>
      <c r="Q280" s="104"/>
      <c r="R280" s="259"/>
      <c r="S280" s="374"/>
      <c r="T280" s="104"/>
    </row>
    <row r="281" spans="1:20" ht="12.75">
      <c r="A281" s="104"/>
      <c r="B281" s="105"/>
      <c r="C281" s="104"/>
      <c r="D281" s="106"/>
      <c r="E281" s="106"/>
      <c r="F281" s="106"/>
      <c r="G281" s="104"/>
      <c r="H281" s="242"/>
      <c r="I281" s="104"/>
      <c r="J281" s="42"/>
      <c r="K281" s="42"/>
      <c r="L281" s="42"/>
      <c r="M281" s="104"/>
      <c r="N281" s="104"/>
      <c r="O281" s="104"/>
      <c r="P281" s="104"/>
      <c r="Q281" s="104"/>
      <c r="R281" s="259"/>
      <c r="S281" s="374"/>
      <c r="T281" s="104"/>
    </row>
    <row r="282" spans="1:20" ht="12.75">
      <c r="A282" s="104"/>
      <c r="B282" s="105"/>
      <c r="C282" s="104"/>
      <c r="D282" s="106"/>
      <c r="E282" s="106"/>
      <c r="F282" s="106"/>
      <c r="G282" s="104"/>
      <c r="H282" s="242"/>
      <c r="I282" s="104"/>
      <c r="J282" s="42"/>
      <c r="K282" s="42"/>
      <c r="L282" s="42"/>
      <c r="M282" s="104"/>
      <c r="N282" s="104"/>
      <c r="O282" s="104"/>
      <c r="P282" s="104"/>
      <c r="Q282" s="104"/>
      <c r="R282" s="259"/>
      <c r="S282" s="374"/>
      <c r="T282" s="104"/>
    </row>
    <row r="283" spans="1:20" ht="12.75">
      <c r="A283" s="104"/>
      <c r="B283" s="105"/>
      <c r="C283" s="104"/>
      <c r="D283" s="106"/>
      <c r="E283" s="106"/>
      <c r="F283" s="106"/>
      <c r="G283" s="104"/>
      <c r="H283" s="242"/>
      <c r="I283" s="104"/>
      <c r="J283" s="42"/>
      <c r="K283" s="42"/>
      <c r="L283" s="42"/>
      <c r="M283" s="104"/>
      <c r="N283" s="104"/>
      <c r="O283" s="104"/>
      <c r="P283" s="104"/>
      <c r="Q283" s="104"/>
      <c r="R283" s="259"/>
      <c r="S283" s="374"/>
      <c r="T283" s="104"/>
    </row>
    <row r="284" spans="1:20" ht="12.75">
      <c r="A284" s="104"/>
      <c r="B284" s="105"/>
      <c r="C284" s="104"/>
      <c r="D284" s="106"/>
      <c r="E284" s="106"/>
      <c r="F284" s="106"/>
      <c r="G284" s="104"/>
      <c r="H284" s="242"/>
      <c r="I284" s="104"/>
      <c r="J284" s="42"/>
      <c r="K284" s="42"/>
      <c r="L284" s="42"/>
      <c r="M284" s="104"/>
      <c r="N284" s="104"/>
      <c r="O284" s="104"/>
      <c r="P284" s="104"/>
      <c r="Q284" s="104"/>
      <c r="R284" s="259"/>
      <c r="S284" s="374"/>
      <c r="T284" s="104"/>
    </row>
    <row r="285" spans="1:20" ht="12.75">
      <c r="A285" s="104"/>
      <c r="B285" s="105"/>
      <c r="C285" s="104"/>
      <c r="D285" s="106"/>
      <c r="E285" s="106"/>
      <c r="F285" s="106"/>
      <c r="G285" s="104"/>
      <c r="H285" s="242"/>
      <c r="I285" s="104"/>
      <c r="J285" s="42"/>
      <c r="K285" s="42"/>
      <c r="L285" s="42"/>
      <c r="M285" s="104"/>
      <c r="N285" s="104"/>
      <c r="O285" s="104"/>
      <c r="P285" s="104"/>
      <c r="Q285" s="104"/>
      <c r="R285" s="259"/>
      <c r="S285" s="374"/>
      <c r="T285" s="104"/>
    </row>
    <row r="286" spans="1:20" ht="12.75">
      <c r="A286" s="104"/>
      <c r="B286" s="105"/>
      <c r="C286" s="104"/>
      <c r="D286" s="106"/>
      <c r="E286" s="106"/>
      <c r="F286" s="106"/>
      <c r="G286" s="104"/>
      <c r="H286" s="242"/>
      <c r="I286" s="104"/>
      <c r="J286" s="42"/>
      <c r="K286" s="42"/>
      <c r="L286" s="42"/>
      <c r="M286" s="104"/>
      <c r="N286" s="104"/>
      <c r="O286" s="104"/>
      <c r="P286" s="104"/>
      <c r="Q286" s="104"/>
      <c r="R286" s="259"/>
      <c r="S286" s="374"/>
      <c r="T286" s="104"/>
    </row>
    <row r="287" spans="1:20" ht="12.75">
      <c r="A287" s="104"/>
      <c r="B287" s="105"/>
      <c r="C287" s="104"/>
      <c r="D287" s="106"/>
      <c r="E287" s="106"/>
      <c r="F287" s="106"/>
      <c r="G287" s="104"/>
      <c r="H287" s="242"/>
      <c r="I287" s="104"/>
      <c r="J287" s="42"/>
      <c r="K287" s="42"/>
      <c r="L287" s="42"/>
      <c r="M287" s="104"/>
      <c r="N287" s="104"/>
      <c r="O287" s="104"/>
      <c r="P287" s="104"/>
      <c r="Q287" s="104"/>
      <c r="R287" s="259"/>
      <c r="S287" s="374"/>
      <c r="T287" s="104"/>
    </row>
    <row r="288" spans="1:20" ht="12.75">
      <c r="A288" s="104"/>
      <c r="B288" s="105"/>
      <c r="C288" s="104"/>
      <c r="D288" s="106"/>
      <c r="E288" s="106"/>
      <c r="F288" s="106"/>
      <c r="G288" s="104"/>
      <c r="H288" s="242"/>
      <c r="I288" s="104"/>
      <c r="J288" s="42"/>
      <c r="K288" s="42"/>
      <c r="L288" s="42"/>
      <c r="M288" s="104"/>
      <c r="N288" s="104"/>
      <c r="O288" s="104"/>
      <c r="P288" s="104"/>
      <c r="Q288" s="104"/>
      <c r="R288" s="259"/>
      <c r="S288" s="374"/>
      <c r="T288" s="104"/>
    </row>
    <row r="289" spans="1:20" ht="12.75">
      <c r="A289" s="104"/>
      <c r="B289" s="105"/>
      <c r="C289" s="104"/>
      <c r="D289" s="106"/>
      <c r="E289" s="106"/>
      <c r="F289" s="106"/>
      <c r="G289" s="104"/>
      <c r="H289" s="242"/>
      <c r="I289" s="104"/>
      <c r="J289" s="42"/>
      <c r="K289" s="42"/>
      <c r="L289" s="42"/>
      <c r="M289" s="104"/>
      <c r="N289" s="104"/>
      <c r="O289" s="104"/>
      <c r="P289" s="104"/>
      <c r="Q289" s="104"/>
      <c r="R289" s="259"/>
      <c r="S289" s="374"/>
      <c r="T289" s="104"/>
    </row>
    <row r="290" spans="1:20" ht="12.75">
      <c r="A290" s="104"/>
      <c r="B290" s="105"/>
      <c r="C290" s="104"/>
      <c r="D290" s="106"/>
      <c r="E290" s="106"/>
      <c r="F290" s="106"/>
      <c r="G290" s="104"/>
      <c r="H290" s="242"/>
      <c r="I290" s="104"/>
      <c r="J290" s="42"/>
      <c r="K290" s="42"/>
      <c r="L290" s="42"/>
      <c r="M290" s="104"/>
      <c r="N290" s="104"/>
      <c r="O290" s="104"/>
      <c r="P290" s="104"/>
      <c r="Q290" s="104"/>
      <c r="R290" s="259"/>
      <c r="S290" s="374"/>
      <c r="T290" s="104"/>
    </row>
    <row r="291" spans="1:20" ht="12.75">
      <c r="A291" s="104"/>
      <c r="B291" s="105"/>
      <c r="C291" s="104"/>
      <c r="D291" s="106"/>
      <c r="E291" s="106"/>
      <c r="F291" s="106"/>
      <c r="G291" s="104"/>
      <c r="H291" s="242"/>
      <c r="I291" s="104"/>
      <c r="J291" s="42"/>
      <c r="K291" s="42"/>
      <c r="L291" s="42"/>
      <c r="M291" s="104"/>
      <c r="N291" s="104"/>
      <c r="O291" s="104"/>
      <c r="P291" s="104"/>
      <c r="Q291" s="104"/>
      <c r="R291" s="259"/>
      <c r="S291" s="374"/>
      <c r="T291" s="104"/>
    </row>
    <row r="292" spans="1:20" ht="12.75">
      <c r="A292" s="104"/>
      <c r="B292" s="105"/>
      <c r="C292" s="104"/>
      <c r="D292" s="106"/>
      <c r="E292" s="106"/>
      <c r="F292" s="106"/>
      <c r="G292" s="104"/>
      <c r="H292" s="242"/>
      <c r="I292" s="104"/>
      <c r="J292" s="42"/>
      <c r="K292" s="42"/>
      <c r="L292" s="42"/>
      <c r="M292" s="104"/>
      <c r="N292" s="104"/>
      <c r="O292" s="104"/>
      <c r="P292" s="104"/>
      <c r="Q292" s="104"/>
      <c r="R292" s="259"/>
      <c r="S292" s="374"/>
      <c r="T292" s="104"/>
    </row>
    <row r="293" spans="1:20" ht="12.75">
      <c r="A293" s="104"/>
      <c r="B293" s="105"/>
      <c r="C293" s="104"/>
      <c r="D293" s="106"/>
      <c r="E293" s="106"/>
      <c r="F293" s="106"/>
      <c r="G293" s="104"/>
      <c r="H293" s="242"/>
      <c r="I293" s="104"/>
      <c r="J293" s="42"/>
      <c r="K293" s="42"/>
      <c r="L293" s="42"/>
      <c r="M293" s="104"/>
      <c r="N293" s="104"/>
      <c r="O293" s="104"/>
      <c r="P293" s="104"/>
      <c r="Q293" s="104"/>
      <c r="R293" s="259"/>
      <c r="S293" s="374"/>
      <c r="T293" s="104"/>
    </row>
    <row r="294" spans="1:20" ht="12.75">
      <c r="A294" s="104"/>
      <c r="B294" s="105"/>
      <c r="C294" s="104"/>
      <c r="D294" s="106"/>
      <c r="E294" s="106"/>
      <c r="F294" s="106"/>
      <c r="G294" s="104"/>
      <c r="H294" s="242"/>
      <c r="I294" s="104"/>
      <c r="J294" s="42"/>
      <c r="K294" s="42"/>
      <c r="L294" s="42"/>
      <c r="M294" s="104"/>
      <c r="N294" s="104"/>
      <c r="O294" s="104"/>
      <c r="P294" s="104"/>
      <c r="Q294" s="104"/>
      <c r="R294" s="259"/>
      <c r="S294" s="374"/>
      <c r="T294" s="104"/>
    </row>
    <row r="295" spans="1:20" ht="12.75">
      <c r="A295" s="104"/>
      <c r="B295" s="105"/>
      <c r="C295" s="104"/>
      <c r="D295" s="106"/>
      <c r="E295" s="106"/>
      <c r="F295" s="106"/>
      <c r="G295" s="104"/>
      <c r="H295" s="242"/>
      <c r="I295" s="104"/>
      <c r="J295" s="42"/>
      <c r="K295" s="42"/>
      <c r="L295" s="42"/>
      <c r="M295" s="104"/>
      <c r="N295" s="104"/>
      <c r="O295" s="104"/>
      <c r="P295" s="104"/>
      <c r="Q295" s="104"/>
      <c r="R295" s="259"/>
      <c r="S295" s="374"/>
      <c r="T295" s="104"/>
    </row>
    <row r="296" spans="1:20" ht="12.75">
      <c r="A296" s="104"/>
      <c r="B296" s="105"/>
      <c r="C296" s="104"/>
      <c r="D296" s="106"/>
      <c r="E296" s="106"/>
      <c r="F296" s="106"/>
      <c r="G296" s="104"/>
      <c r="H296" s="242"/>
      <c r="I296" s="104"/>
      <c r="J296" s="42"/>
      <c r="K296" s="42"/>
      <c r="L296" s="42"/>
      <c r="M296" s="104"/>
      <c r="N296" s="104"/>
      <c r="O296" s="104"/>
      <c r="P296" s="104"/>
      <c r="Q296" s="104"/>
      <c r="R296" s="259"/>
      <c r="S296" s="374"/>
      <c r="T296" s="104"/>
    </row>
    <row r="297" spans="1:20" ht="12.75">
      <c r="A297" s="104"/>
      <c r="B297" s="105"/>
      <c r="C297" s="104"/>
      <c r="D297" s="106"/>
      <c r="E297" s="106"/>
      <c r="F297" s="106"/>
      <c r="G297" s="104"/>
      <c r="H297" s="242"/>
      <c r="I297" s="104"/>
      <c r="J297" s="42"/>
      <c r="K297" s="42"/>
      <c r="L297" s="42"/>
      <c r="M297" s="104"/>
      <c r="N297" s="104"/>
      <c r="O297" s="104"/>
      <c r="P297" s="104"/>
      <c r="Q297" s="104"/>
      <c r="R297" s="259"/>
      <c r="S297" s="374"/>
      <c r="T297" s="104"/>
    </row>
    <row r="298" spans="1:20" ht="12.75">
      <c r="A298" s="104"/>
      <c r="B298" s="105"/>
      <c r="C298" s="104"/>
      <c r="D298" s="106"/>
      <c r="E298" s="106"/>
      <c r="F298" s="106"/>
      <c r="G298" s="104"/>
      <c r="H298" s="242"/>
      <c r="I298" s="104"/>
      <c r="J298" s="42"/>
      <c r="K298" s="42"/>
      <c r="L298" s="42"/>
      <c r="M298" s="104"/>
      <c r="N298" s="104"/>
      <c r="O298" s="104"/>
      <c r="P298" s="104"/>
      <c r="Q298" s="104"/>
      <c r="R298" s="259"/>
      <c r="S298" s="374"/>
      <c r="T298" s="104"/>
    </row>
    <row r="299" spans="1:20" ht="12.75">
      <c r="A299" s="104"/>
      <c r="B299" s="105"/>
      <c r="C299" s="104"/>
      <c r="D299" s="106"/>
      <c r="E299" s="106"/>
      <c r="F299" s="106"/>
      <c r="G299" s="104"/>
      <c r="H299" s="242"/>
      <c r="I299" s="104"/>
      <c r="J299" s="42"/>
      <c r="K299" s="42"/>
      <c r="L299" s="42"/>
      <c r="M299" s="104"/>
      <c r="N299" s="104"/>
      <c r="O299" s="104"/>
      <c r="P299" s="104"/>
      <c r="Q299" s="104"/>
      <c r="R299" s="259"/>
      <c r="S299" s="374"/>
      <c r="T299" s="104"/>
    </row>
    <row r="300" spans="1:20" ht="12.75">
      <c r="A300" s="104"/>
      <c r="B300" s="105"/>
      <c r="C300" s="104"/>
      <c r="D300" s="106"/>
      <c r="E300" s="106"/>
      <c r="F300" s="106"/>
      <c r="G300" s="104"/>
      <c r="H300" s="242"/>
      <c r="I300" s="104"/>
      <c r="J300" s="42"/>
      <c r="K300" s="42"/>
      <c r="L300" s="42"/>
      <c r="M300" s="104"/>
      <c r="N300" s="104"/>
      <c r="O300" s="104"/>
      <c r="P300" s="104"/>
      <c r="Q300" s="104"/>
      <c r="R300" s="259"/>
      <c r="S300" s="374"/>
      <c r="T300" s="104"/>
    </row>
    <row r="301" spans="1:20" ht="12.75">
      <c r="A301" s="104"/>
      <c r="B301" s="105"/>
      <c r="C301" s="104"/>
      <c r="D301" s="106"/>
      <c r="E301" s="106"/>
      <c r="F301" s="106"/>
      <c r="G301" s="104"/>
      <c r="H301" s="242"/>
      <c r="I301" s="104"/>
      <c r="J301" s="42"/>
      <c r="K301" s="42"/>
      <c r="L301" s="42"/>
      <c r="M301" s="104"/>
      <c r="N301" s="104"/>
      <c r="O301" s="104"/>
      <c r="P301" s="104"/>
      <c r="Q301" s="104"/>
      <c r="R301" s="259"/>
      <c r="S301" s="374"/>
      <c r="T301" s="104"/>
    </row>
    <row r="302" spans="1:20" ht="12.75">
      <c r="A302" s="104"/>
      <c r="B302" s="105"/>
      <c r="C302" s="104"/>
      <c r="D302" s="106"/>
      <c r="E302" s="106"/>
      <c r="F302" s="106"/>
      <c r="G302" s="104"/>
      <c r="H302" s="242"/>
      <c r="I302" s="104"/>
      <c r="J302" s="42"/>
      <c r="K302" s="42"/>
      <c r="L302" s="42"/>
      <c r="M302" s="104"/>
      <c r="N302" s="104"/>
      <c r="O302" s="104"/>
      <c r="P302" s="104"/>
      <c r="Q302" s="104"/>
      <c r="R302" s="259"/>
      <c r="S302" s="374"/>
      <c r="T302" s="104"/>
    </row>
    <row r="303" spans="1:20" ht="12.75">
      <c r="A303" s="104"/>
      <c r="B303" s="105"/>
      <c r="C303" s="104"/>
      <c r="D303" s="106"/>
      <c r="E303" s="106"/>
      <c r="F303" s="106"/>
      <c r="G303" s="104"/>
      <c r="H303" s="242"/>
      <c r="I303" s="104"/>
      <c r="J303" s="42"/>
      <c r="K303" s="42"/>
      <c r="L303" s="42"/>
      <c r="M303" s="104"/>
      <c r="N303" s="104"/>
      <c r="O303" s="104"/>
      <c r="P303" s="104"/>
      <c r="Q303" s="104"/>
      <c r="R303" s="259"/>
      <c r="S303" s="374"/>
      <c r="T303" s="104"/>
    </row>
    <row r="304" spans="1:20" ht="12.75">
      <c r="A304" s="104"/>
      <c r="B304" s="105"/>
      <c r="C304" s="104"/>
      <c r="D304" s="106"/>
      <c r="E304" s="106"/>
      <c r="F304" s="106"/>
      <c r="G304" s="104"/>
      <c r="H304" s="242"/>
      <c r="I304" s="104"/>
      <c r="J304" s="42"/>
      <c r="K304" s="42"/>
      <c r="L304" s="42"/>
      <c r="M304" s="104"/>
      <c r="N304" s="104"/>
      <c r="O304" s="104"/>
      <c r="P304" s="104"/>
      <c r="Q304" s="104"/>
      <c r="R304" s="259"/>
      <c r="S304" s="374"/>
      <c r="T304" s="104"/>
    </row>
    <row r="305" spans="1:20" ht="12.75">
      <c r="A305" s="104"/>
      <c r="B305" s="105"/>
      <c r="C305" s="104"/>
      <c r="D305" s="106"/>
      <c r="E305" s="106"/>
      <c r="F305" s="106"/>
      <c r="G305" s="104"/>
      <c r="H305" s="242"/>
      <c r="I305" s="104"/>
      <c r="J305" s="42"/>
      <c r="K305" s="42"/>
      <c r="L305" s="42"/>
      <c r="M305" s="104"/>
      <c r="N305" s="104"/>
      <c r="O305" s="104"/>
      <c r="P305" s="104"/>
      <c r="Q305" s="104"/>
      <c r="R305" s="259"/>
      <c r="S305" s="374"/>
      <c r="T305" s="104"/>
    </row>
    <row r="306" spans="1:20" ht="12.75">
      <c r="A306" s="104"/>
      <c r="B306" s="105"/>
      <c r="C306" s="104"/>
      <c r="D306" s="106"/>
      <c r="E306" s="106"/>
      <c r="F306" s="106"/>
      <c r="G306" s="104"/>
      <c r="H306" s="242"/>
      <c r="I306" s="104"/>
      <c r="J306" s="42"/>
      <c r="K306" s="42"/>
      <c r="L306" s="42"/>
      <c r="M306" s="104"/>
      <c r="N306" s="104"/>
      <c r="O306" s="104"/>
      <c r="P306" s="104"/>
      <c r="Q306" s="104"/>
      <c r="R306" s="259"/>
      <c r="S306" s="374"/>
      <c r="T306" s="104"/>
    </row>
    <row r="307" spans="1:20" ht="12.75">
      <c r="A307" s="104"/>
      <c r="B307" s="105"/>
      <c r="C307" s="104"/>
      <c r="D307" s="106"/>
      <c r="E307" s="106"/>
      <c r="F307" s="106"/>
      <c r="G307" s="104"/>
      <c r="H307" s="242"/>
      <c r="I307" s="104"/>
      <c r="J307" s="42"/>
      <c r="K307" s="42"/>
      <c r="L307" s="42"/>
      <c r="M307" s="104"/>
      <c r="N307" s="104"/>
      <c r="O307" s="104"/>
      <c r="P307" s="104"/>
      <c r="Q307" s="104"/>
      <c r="R307" s="259"/>
      <c r="S307" s="374"/>
      <c r="T307" s="104"/>
    </row>
    <row r="308" spans="1:20" ht="12.75">
      <c r="A308" s="104"/>
      <c r="B308" s="105"/>
      <c r="C308" s="104"/>
      <c r="D308" s="106"/>
      <c r="E308" s="106"/>
      <c r="F308" s="106"/>
      <c r="G308" s="104"/>
      <c r="H308" s="242"/>
      <c r="I308" s="104"/>
      <c r="J308" s="42"/>
      <c r="K308" s="42"/>
      <c r="L308" s="42"/>
      <c r="M308" s="104"/>
      <c r="N308" s="104"/>
      <c r="O308" s="104"/>
      <c r="P308" s="104"/>
      <c r="Q308" s="104"/>
      <c r="R308" s="259"/>
      <c r="S308" s="374"/>
      <c r="T308" s="104"/>
    </row>
    <row r="309" spans="1:20" ht="12.75">
      <c r="A309" s="104"/>
      <c r="B309" s="105"/>
      <c r="C309" s="104"/>
      <c r="D309" s="106"/>
      <c r="E309" s="106"/>
      <c r="F309" s="106"/>
      <c r="G309" s="104"/>
      <c r="H309" s="242"/>
      <c r="I309" s="104"/>
      <c r="J309" s="42"/>
      <c r="K309" s="42"/>
      <c r="L309" s="42"/>
      <c r="M309" s="104"/>
      <c r="N309" s="104"/>
      <c r="O309" s="104"/>
      <c r="P309" s="104"/>
      <c r="Q309" s="104"/>
      <c r="R309" s="259"/>
      <c r="S309" s="374"/>
      <c r="T309" s="104"/>
    </row>
    <row r="310" spans="1:20" ht="12.75">
      <c r="A310" s="104"/>
      <c r="B310" s="105"/>
      <c r="C310" s="104"/>
      <c r="D310" s="106"/>
      <c r="E310" s="106"/>
      <c r="F310" s="106"/>
      <c r="G310" s="104"/>
      <c r="H310" s="242"/>
      <c r="I310" s="104"/>
      <c r="J310" s="42"/>
      <c r="K310" s="42"/>
      <c r="L310" s="42"/>
      <c r="M310" s="104"/>
      <c r="N310" s="104"/>
      <c r="O310" s="104"/>
      <c r="P310" s="104"/>
      <c r="Q310" s="104"/>
      <c r="R310" s="259"/>
      <c r="S310" s="374"/>
      <c r="T310" s="104"/>
    </row>
    <row r="311" spans="1:20" ht="12.75">
      <c r="A311" s="104"/>
      <c r="B311" s="105"/>
      <c r="C311" s="104"/>
      <c r="D311" s="106"/>
      <c r="E311" s="106"/>
      <c r="F311" s="106"/>
      <c r="G311" s="104"/>
      <c r="H311" s="242"/>
      <c r="I311" s="104"/>
      <c r="J311" s="42"/>
      <c r="K311" s="42"/>
      <c r="L311" s="42"/>
      <c r="M311" s="104"/>
      <c r="N311" s="104"/>
      <c r="O311" s="104"/>
      <c r="P311" s="104"/>
      <c r="Q311" s="104"/>
      <c r="R311" s="259"/>
      <c r="S311" s="374"/>
      <c r="T311" s="104"/>
    </row>
    <row r="312" spans="1:20" ht="12.75">
      <c r="A312" s="104"/>
      <c r="B312" s="105"/>
      <c r="C312" s="104"/>
      <c r="D312" s="106"/>
      <c r="E312" s="106"/>
      <c r="F312" s="106"/>
      <c r="G312" s="104"/>
      <c r="H312" s="242"/>
      <c r="I312" s="104"/>
      <c r="J312" s="42"/>
      <c r="K312" s="42"/>
      <c r="L312" s="42"/>
      <c r="M312" s="104"/>
      <c r="N312" s="104"/>
      <c r="O312" s="104"/>
      <c r="P312" s="104"/>
      <c r="Q312" s="104"/>
      <c r="R312" s="259"/>
      <c r="S312" s="374"/>
      <c r="T312" s="104"/>
    </row>
    <row r="313" spans="1:20" ht="12.75">
      <c r="A313" s="104"/>
      <c r="B313" s="105"/>
      <c r="C313" s="104"/>
      <c r="D313" s="106"/>
      <c r="E313" s="106"/>
      <c r="F313" s="106"/>
      <c r="G313" s="104"/>
      <c r="H313" s="242"/>
      <c r="I313" s="104"/>
      <c r="J313" s="42"/>
      <c r="K313" s="42"/>
      <c r="L313" s="42"/>
      <c r="M313" s="104"/>
      <c r="N313" s="104"/>
      <c r="O313" s="104"/>
      <c r="P313" s="104"/>
      <c r="Q313" s="104"/>
      <c r="R313" s="259"/>
      <c r="S313" s="374"/>
      <c r="T313" s="104"/>
    </row>
    <row r="314" spans="1:20" ht="12.75">
      <c r="A314" s="104"/>
      <c r="B314" s="105"/>
      <c r="C314" s="104"/>
      <c r="D314" s="106"/>
      <c r="E314" s="106"/>
      <c r="F314" s="106"/>
      <c r="G314" s="104"/>
      <c r="H314" s="242"/>
      <c r="I314" s="104"/>
      <c r="J314" s="42"/>
      <c r="K314" s="42"/>
      <c r="L314" s="42"/>
      <c r="M314" s="104"/>
      <c r="N314" s="104"/>
      <c r="O314" s="104"/>
      <c r="P314" s="104"/>
      <c r="Q314" s="104"/>
      <c r="R314" s="259"/>
      <c r="S314" s="374"/>
      <c r="T314" s="104"/>
    </row>
    <row r="315" spans="1:20" ht="12.75">
      <c r="A315" s="104"/>
      <c r="B315" s="105"/>
      <c r="C315" s="104"/>
      <c r="D315" s="106"/>
      <c r="E315" s="106"/>
      <c r="F315" s="106"/>
      <c r="G315" s="104"/>
      <c r="H315" s="242"/>
      <c r="I315" s="104"/>
      <c r="J315" s="42"/>
      <c r="K315" s="42"/>
      <c r="L315" s="42"/>
      <c r="M315" s="104"/>
      <c r="N315" s="104"/>
      <c r="O315" s="104"/>
      <c r="P315" s="104"/>
      <c r="Q315" s="104"/>
      <c r="R315" s="259"/>
      <c r="S315" s="374"/>
      <c r="T315" s="104"/>
    </row>
    <row r="316" spans="1:20" ht="12.75">
      <c r="A316" s="104"/>
      <c r="B316" s="105"/>
      <c r="C316" s="104"/>
      <c r="D316" s="106"/>
      <c r="E316" s="106"/>
      <c r="F316" s="106"/>
      <c r="G316" s="104"/>
      <c r="H316" s="242"/>
      <c r="I316" s="104"/>
      <c r="J316" s="42"/>
      <c r="K316" s="42"/>
      <c r="L316" s="42"/>
      <c r="M316" s="104"/>
      <c r="N316" s="104"/>
      <c r="O316" s="104"/>
      <c r="P316" s="104"/>
      <c r="Q316" s="104"/>
      <c r="R316" s="259"/>
      <c r="S316" s="374"/>
      <c r="T316" s="104"/>
    </row>
    <row r="317" spans="1:20" ht="12.75">
      <c r="A317" s="104"/>
      <c r="B317" s="105"/>
      <c r="C317" s="104"/>
      <c r="D317" s="106"/>
      <c r="E317" s="106"/>
      <c r="F317" s="106"/>
      <c r="G317" s="104"/>
      <c r="H317" s="242"/>
      <c r="I317" s="104"/>
      <c r="J317" s="42"/>
      <c r="K317" s="42"/>
      <c r="L317" s="42"/>
      <c r="M317" s="104"/>
      <c r="N317" s="104"/>
      <c r="O317" s="104"/>
      <c r="P317" s="104"/>
      <c r="Q317" s="104"/>
      <c r="R317" s="259"/>
      <c r="S317" s="374"/>
      <c r="T317" s="104"/>
    </row>
    <row r="318" spans="1:20" ht="12.75">
      <c r="A318" s="104"/>
      <c r="B318" s="105"/>
      <c r="C318" s="104"/>
      <c r="D318" s="106"/>
      <c r="E318" s="106"/>
      <c r="F318" s="106"/>
      <c r="G318" s="104"/>
      <c r="H318" s="242"/>
      <c r="I318" s="104"/>
      <c r="J318" s="42"/>
      <c r="K318" s="42"/>
      <c r="L318" s="42"/>
      <c r="M318" s="104"/>
      <c r="N318" s="104"/>
      <c r="O318" s="104"/>
      <c r="P318" s="104"/>
      <c r="Q318" s="104"/>
      <c r="R318" s="259"/>
      <c r="S318" s="374"/>
      <c r="T318" s="104"/>
    </row>
    <row r="319" spans="1:20" ht="12.75">
      <c r="A319" s="104"/>
      <c r="B319" s="105"/>
      <c r="C319" s="104"/>
      <c r="D319" s="106"/>
      <c r="E319" s="106"/>
      <c r="F319" s="106"/>
      <c r="G319" s="104"/>
      <c r="H319" s="242"/>
      <c r="I319" s="104"/>
      <c r="J319" s="42"/>
      <c r="K319" s="42"/>
      <c r="L319" s="42"/>
      <c r="M319" s="104"/>
      <c r="N319" s="104"/>
      <c r="O319" s="104"/>
      <c r="P319" s="104"/>
      <c r="Q319" s="104"/>
      <c r="R319" s="259"/>
      <c r="S319" s="374"/>
      <c r="T319" s="104"/>
    </row>
    <row r="320" spans="1:20" ht="12.75">
      <c r="A320" s="104"/>
      <c r="B320" s="105"/>
      <c r="C320" s="104"/>
      <c r="D320" s="106"/>
      <c r="E320" s="106"/>
      <c r="F320" s="106"/>
      <c r="G320" s="104"/>
      <c r="H320" s="242"/>
      <c r="I320" s="104"/>
      <c r="J320" s="42"/>
      <c r="K320" s="42"/>
      <c r="L320" s="42"/>
      <c r="M320" s="104"/>
      <c r="N320" s="104"/>
      <c r="O320" s="104"/>
      <c r="P320" s="104"/>
      <c r="Q320" s="104"/>
      <c r="R320" s="259"/>
      <c r="S320" s="374"/>
      <c r="T320" s="104"/>
    </row>
    <row r="321" spans="1:20" ht="12.75">
      <c r="A321" s="104"/>
      <c r="B321" s="105"/>
      <c r="C321" s="104"/>
      <c r="D321" s="106"/>
      <c r="E321" s="106"/>
      <c r="F321" s="106"/>
      <c r="G321" s="104"/>
      <c r="H321" s="242"/>
      <c r="I321" s="104"/>
      <c r="J321" s="42"/>
      <c r="K321" s="42"/>
      <c r="L321" s="42"/>
      <c r="M321" s="104"/>
      <c r="N321" s="104"/>
      <c r="O321" s="104"/>
      <c r="P321" s="104"/>
      <c r="Q321" s="104"/>
      <c r="R321" s="259"/>
      <c r="S321" s="374"/>
      <c r="T321" s="104"/>
    </row>
    <row r="322" spans="1:20" ht="12.75">
      <c r="A322" s="104"/>
      <c r="B322" s="105"/>
      <c r="C322" s="104"/>
      <c r="D322" s="106"/>
      <c r="E322" s="106"/>
      <c r="F322" s="106"/>
      <c r="G322" s="104"/>
      <c r="H322" s="242"/>
      <c r="I322" s="104"/>
      <c r="J322" s="42"/>
      <c r="K322" s="42"/>
      <c r="L322" s="42"/>
      <c r="M322" s="104"/>
      <c r="N322" s="104"/>
      <c r="O322" s="104"/>
      <c r="P322" s="104"/>
      <c r="Q322" s="104"/>
      <c r="R322" s="259"/>
      <c r="S322" s="374"/>
      <c r="T322" s="104"/>
    </row>
    <row r="323" spans="1:20" ht="12.75">
      <c r="A323" s="104"/>
      <c r="B323" s="105"/>
      <c r="C323" s="104"/>
      <c r="D323" s="106"/>
      <c r="E323" s="106"/>
      <c r="F323" s="106"/>
      <c r="G323" s="104"/>
      <c r="H323" s="242"/>
      <c r="I323" s="104"/>
      <c r="J323" s="42"/>
      <c r="K323" s="42"/>
      <c r="L323" s="42"/>
      <c r="M323" s="104"/>
      <c r="N323" s="104"/>
      <c r="O323" s="104"/>
      <c r="P323" s="104"/>
      <c r="Q323" s="104"/>
      <c r="R323" s="259"/>
      <c r="S323" s="374"/>
      <c r="T323" s="104"/>
    </row>
    <row r="324" spans="1:20" ht="12.75">
      <c r="A324" s="104"/>
      <c r="B324" s="105"/>
      <c r="C324" s="104"/>
      <c r="D324" s="106"/>
      <c r="E324" s="106"/>
      <c r="F324" s="106"/>
      <c r="G324" s="104"/>
      <c r="H324" s="242"/>
      <c r="I324" s="104"/>
      <c r="J324" s="42"/>
      <c r="K324" s="42"/>
      <c r="L324" s="42"/>
      <c r="M324" s="104"/>
      <c r="N324" s="104"/>
      <c r="O324" s="104"/>
      <c r="P324" s="104"/>
      <c r="Q324" s="104"/>
      <c r="R324" s="259"/>
      <c r="S324" s="374"/>
      <c r="T324" s="104"/>
    </row>
    <row r="325" spans="1:20" ht="12.75">
      <c r="A325" s="104"/>
      <c r="B325" s="105"/>
      <c r="C325" s="104"/>
      <c r="D325" s="106"/>
      <c r="E325" s="106"/>
      <c r="F325" s="106"/>
      <c r="G325" s="104"/>
      <c r="H325" s="242"/>
      <c r="I325" s="104"/>
      <c r="J325" s="42"/>
      <c r="K325" s="42"/>
      <c r="L325" s="42"/>
      <c r="M325" s="104"/>
      <c r="N325" s="104"/>
      <c r="O325" s="104"/>
      <c r="P325" s="104"/>
      <c r="Q325" s="104"/>
      <c r="R325" s="259"/>
      <c r="S325" s="374"/>
      <c r="T325" s="104"/>
    </row>
    <row r="326" spans="1:20" ht="12.75">
      <c r="A326" s="104"/>
      <c r="B326" s="105"/>
      <c r="C326" s="104"/>
      <c r="D326" s="106"/>
      <c r="E326" s="106"/>
      <c r="F326" s="106"/>
      <c r="G326" s="104"/>
      <c r="H326" s="242"/>
      <c r="I326" s="104"/>
      <c r="J326" s="42"/>
      <c r="K326" s="42"/>
      <c r="L326" s="42"/>
      <c r="M326" s="104"/>
      <c r="N326" s="104"/>
      <c r="O326" s="104"/>
      <c r="P326" s="104"/>
      <c r="Q326" s="104"/>
      <c r="R326" s="259"/>
      <c r="S326" s="374"/>
      <c r="T326" s="104"/>
    </row>
    <row r="327" spans="1:20" ht="12.75">
      <c r="A327" s="104"/>
      <c r="B327" s="105"/>
      <c r="C327" s="104"/>
      <c r="D327" s="106"/>
      <c r="E327" s="106"/>
      <c r="F327" s="106"/>
      <c r="G327" s="104"/>
      <c r="H327" s="242"/>
      <c r="I327" s="104"/>
      <c r="J327" s="42"/>
      <c r="K327" s="42"/>
      <c r="L327" s="42"/>
      <c r="M327" s="104"/>
      <c r="N327" s="104"/>
      <c r="O327" s="104"/>
      <c r="P327" s="104"/>
      <c r="Q327" s="104"/>
      <c r="R327" s="259"/>
      <c r="S327" s="374"/>
      <c r="T327" s="104"/>
    </row>
    <row r="328" spans="1:20" ht="12.75">
      <c r="A328" s="104"/>
      <c r="B328" s="105"/>
      <c r="C328" s="104"/>
      <c r="D328" s="106"/>
      <c r="E328" s="106"/>
      <c r="F328" s="106"/>
      <c r="G328" s="104"/>
      <c r="H328" s="242"/>
      <c r="I328" s="104"/>
      <c r="J328" s="42"/>
      <c r="K328" s="42"/>
      <c r="L328" s="42"/>
      <c r="M328" s="104"/>
      <c r="N328" s="104"/>
      <c r="O328" s="104"/>
      <c r="P328" s="104"/>
      <c r="Q328" s="104"/>
      <c r="R328" s="259"/>
      <c r="S328" s="374"/>
      <c r="T328" s="104"/>
    </row>
    <row r="329" spans="1:20" ht="12.75">
      <c r="A329" s="104"/>
      <c r="B329" s="105"/>
      <c r="C329" s="104"/>
      <c r="D329" s="106"/>
      <c r="E329" s="106"/>
      <c r="F329" s="106"/>
      <c r="G329" s="104"/>
      <c r="H329" s="242"/>
      <c r="I329" s="104"/>
      <c r="J329" s="42"/>
      <c r="K329" s="42"/>
      <c r="L329" s="42"/>
      <c r="M329" s="104"/>
      <c r="N329" s="104"/>
      <c r="O329" s="104"/>
      <c r="P329" s="104"/>
      <c r="Q329" s="104"/>
      <c r="R329" s="259"/>
      <c r="S329" s="374"/>
      <c r="T329" s="104"/>
    </row>
    <row r="330" spans="1:20" ht="12.75">
      <c r="A330" s="104"/>
      <c r="B330" s="105"/>
      <c r="C330" s="104"/>
      <c r="D330" s="106"/>
      <c r="E330" s="106"/>
      <c r="F330" s="106"/>
      <c r="G330" s="104"/>
      <c r="H330" s="242"/>
      <c r="I330" s="104"/>
      <c r="J330" s="42"/>
      <c r="K330" s="42"/>
      <c r="L330" s="42"/>
      <c r="M330" s="104"/>
      <c r="N330" s="104"/>
      <c r="O330" s="104"/>
      <c r="P330" s="104"/>
      <c r="Q330" s="104"/>
      <c r="R330" s="259"/>
      <c r="S330" s="374"/>
      <c r="T330" s="104"/>
    </row>
    <row r="331" spans="1:20" ht="12.75">
      <c r="A331" s="104"/>
      <c r="B331" s="105"/>
      <c r="C331" s="104"/>
      <c r="D331" s="106"/>
      <c r="E331" s="106"/>
      <c r="F331" s="106"/>
      <c r="G331" s="104"/>
      <c r="H331" s="242"/>
      <c r="I331" s="104"/>
      <c r="J331" s="42"/>
      <c r="K331" s="42"/>
      <c r="L331" s="42"/>
      <c r="M331" s="104"/>
      <c r="N331" s="104"/>
      <c r="O331" s="104"/>
      <c r="P331" s="104"/>
      <c r="Q331" s="104"/>
      <c r="R331" s="259"/>
      <c r="S331" s="374"/>
      <c r="T331" s="104"/>
    </row>
    <row r="332" spans="1:20" ht="12.75">
      <c r="A332" s="104"/>
      <c r="B332" s="105"/>
      <c r="C332" s="104"/>
      <c r="D332" s="106"/>
      <c r="E332" s="106"/>
      <c r="F332" s="106"/>
      <c r="G332" s="104"/>
      <c r="H332" s="242"/>
      <c r="I332" s="104"/>
      <c r="J332" s="42"/>
      <c r="K332" s="42"/>
      <c r="L332" s="42"/>
      <c r="M332" s="104"/>
      <c r="N332" s="104"/>
      <c r="O332" s="104"/>
      <c r="P332" s="104"/>
      <c r="Q332" s="104"/>
      <c r="R332" s="259"/>
      <c r="S332" s="374"/>
      <c r="T332" s="104"/>
    </row>
    <row r="333" spans="1:20" ht="12.75">
      <c r="A333" s="104"/>
      <c r="B333" s="105"/>
      <c r="C333" s="104"/>
      <c r="D333" s="106"/>
      <c r="E333" s="106"/>
      <c r="F333" s="106"/>
      <c r="G333" s="104"/>
      <c r="H333" s="242"/>
      <c r="I333" s="104"/>
      <c r="J333" s="42"/>
      <c r="K333" s="42"/>
      <c r="L333" s="42"/>
      <c r="M333" s="104"/>
      <c r="N333" s="104"/>
      <c r="O333" s="104"/>
      <c r="P333" s="104"/>
      <c r="Q333" s="104"/>
      <c r="R333" s="259"/>
      <c r="S333" s="374"/>
      <c r="T333" s="104"/>
    </row>
    <row r="334" spans="1:20" ht="12.75">
      <c r="A334" s="104"/>
      <c r="B334" s="105"/>
      <c r="C334" s="104"/>
      <c r="D334" s="106"/>
      <c r="E334" s="106"/>
      <c r="F334" s="106"/>
      <c r="G334" s="104"/>
      <c r="H334" s="242"/>
      <c r="I334" s="104"/>
      <c r="J334" s="42"/>
      <c r="K334" s="42"/>
      <c r="L334" s="42"/>
      <c r="M334" s="104"/>
      <c r="N334" s="104"/>
      <c r="O334" s="104"/>
      <c r="P334" s="104"/>
      <c r="Q334" s="104"/>
      <c r="R334" s="259"/>
      <c r="S334" s="374"/>
      <c r="T334" s="104"/>
    </row>
    <row r="335" spans="1:20" ht="12.75">
      <c r="A335" s="104"/>
      <c r="B335" s="105"/>
      <c r="C335" s="104"/>
      <c r="D335" s="106"/>
      <c r="E335" s="106"/>
      <c r="F335" s="106"/>
      <c r="G335" s="104"/>
      <c r="H335" s="242"/>
      <c r="I335" s="104"/>
      <c r="J335" s="42"/>
      <c r="K335" s="42"/>
      <c r="L335" s="42"/>
      <c r="M335" s="104"/>
      <c r="N335" s="104"/>
      <c r="O335" s="104"/>
      <c r="P335" s="104"/>
      <c r="Q335" s="104"/>
      <c r="R335" s="259"/>
      <c r="S335" s="374"/>
      <c r="T335" s="104"/>
    </row>
    <row r="336" spans="1:20" ht="12.75">
      <c r="A336" s="104"/>
      <c r="B336" s="105"/>
      <c r="C336" s="104"/>
      <c r="D336" s="106"/>
      <c r="E336" s="106"/>
      <c r="F336" s="106"/>
      <c r="G336" s="104"/>
      <c r="H336" s="242"/>
      <c r="I336" s="104"/>
      <c r="J336" s="42"/>
      <c r="K336" s="42"/>
      <c r="L336" s="42"/>
      <c r="M336" s="104"/>
      <c r="N336" s="104"/>
      <c r="O336" s="104"/>
      <c r="P336" s="104"/>
      <c r="Q336" s="104"/>
      <c r="R336" s="259"/>
      <c r="S336" s="374"/>
      <c r="T336" s="104"/>
    </row>
    <row r="337" spans="1:20" ht="12.75">
      <c r="A337" s="104"/>
      <c r="B337" s="105"/>
      <c r="C337" s="104"/>
      <c r="D337" s="106"/>
      <c r="E337" s="106"/>
      <c r="F337" s="106"/>
      <c r="G337" s="104"/>
      <c r="H337" s="242"/>
      <c r="I337" s="104"/>
      <c r="J337" s="42"/>
      <c r="K337" s="42"/>
      <c r="L337" s="42"/>
      <c r="M337" s="104"/>
      <c r="N337" s="104"/>
      <c r="O337" s="104"/>
      <c r="P337" s="104"/>
      <c r="Q337" s="104"/>
      <c r="R337" s="259"/>
      <c r="S337" s="374"/>
      <c r="T337" s="104"/>
    </row>
    <row r="338" spans="1:20" ht="12.75">
      <c r="A338" s="104"/>
      <c r="B338" s="105"/>
      <c r="C338" s="104"/>
      <c r="D338" s="106"/>
      <c r="E338" s="106"/>
      <c r="F338" s="106"/>
      <c r="G338" s="104"/>
      <c r="H338" s="242"/>
      <c r="I338" s="104"/>
      <c r="J338" s="42"/>
      <c r="K338" s="42"/>
      <c r="L338" s="42"/>
      <c r="M338" s="104"/>
      <c r="N338" s="104"/>
      <c r="O338" s="104"/>
      <c r="P338" s="104"/>
      <c r="Q338" s="104"/>
      <c r="R338" s="259"/>
      <c r="S338" s="374"/>
      <c r="T338" s="104"/>
    </row>
    <row r="339" spans="1:20" ht="12.75">
      <c r="A339" s="104"/>
      <c r="B339" s="105"/>
      <c r="C339" s="104"/>
      <c r="D339" s="106"/>
      <c r="E339" s="106"/>
      <c r="F339" s="106"/>
      <c r="G339" s="104"/>
      <c r="H339" s="242"/>
      <c r="I339" s="104"/>
      <c r="J339" s="42"/>
      <c r="K339" s="42"/>
      <c r="L339" s="42"/>
      <c r="M339" s="104"/>
      <c r="N339" s="104"/>
      <c r="O339" s="104"/>
      <c r="P339" s="104"/>
      <c r="Q339" s="104"/>
      <c r="R339" s="259"/>
      <c r="S339" s="374"/>
      <c r="T339" s="104"/>
    </row>
  </sheetData>
  <sheetProtection selectLockedCells="1" selectUnlockedCells="1"/>
  <mergeCells count="1">
    <mergeCell ref="W1:X1"/>
  </mergeCells>
  <dataValidations count="1">
    <dataValidation type="list" showErrorMessage="1" sqref="H11:H210">
      <formula1>$X$2:$X$6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R23"/>
  <sheetViews>
    <sheetView zoomScale="75" zoomScaleNormal="75" zoomScalePageLayoutView="0" workbookViewId="0" topLeftCell="A1">
      <selection activeCell="B21" sqref="B21"/>
    </sheetView>
  </sheetViews>
  <sheetFormatPr defaultColWidth="9.140625" defaultRowHeight="12"/>
  <cols>
    <col min="1" max="1" width="50.8515625" style="38" customWidth="1"/>
    <col min="2" max="2" width="24.57421875" style="260" customWidth="1"/>
    <col min="3" max="3" width="14.8515625" style="260" customWidth="1"/>
    <col min="4" max="4" width="40.57421875" style="38" customWidth="1"/>
    <col min="5" max="5" width="25.00390625" style="38" customWidth="1"/>
    <col min="6" max="6" width="13.140625" style="260" customWidth="1"/>
    <col min="7" max="70" width="9.140625" style="42" customWidth="1"/>
    <col min="71" max="16384" width="9.140625" style="43" customWidth="1"/>
  </cols>
  <sheetData>
    <row r="1" spans="1:6" ht="18">
      <c r="A1" s="112" t="s">
        <v>190</v>
      </c>
      <c r="B1" s="377"/>
      <c r="C1" s="377"/>
      <c r="D1" s="48"/>
      <c r="E1" s="49"/>
      <c r="F1" s="49"/>
    </row>
    <row r="2" spans="1:70" s="150" customFormat="1" ht="15">
      <c r="A2" s="144" t="s">
        <v>4</v>
      </c>
      <c r="B2" s="263" t="str">
        <f>Abertura!B6</f>
        <v>Gerenciador de Contas de Usuários e Serviços de Rede.</v>
      </c>
      <c r="C2" s="264"/>
      <c r="D2" s="48"/>
      <c r="E2" s="80"/>
      <c r="F2" s="378">
        <f>Abertura!B9</f>
        <v>40052</v>
      </c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</row>
    <row r="3" spans="1:70" s="150" customFormat="1" ht="15">
      <c r="A3" s="144" t="s">
        <v>6</v>
      </c>
      <c r="B3" s="263" t="str">
        <f>Abertura!B7</f>
        <v>Prefeitura Municipal de Curitiba - PMC</v>
      </c>
      <c r="C3" s="264"/>
      <c r="D3" s="49"/>
      <c r="E3" s="266"/>
      <c r="F3" s="266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</row>
    <row r="4" spans="1:70" s="150" customFormat="1" ht="15">
      <c r="A4" s="153" t="s">
        <v>28</v>
      </c>
      <c r="B4" s="267" t="str">
        <f>Abertura!B8</f>
        <v>Estevão Thomacheski Rodrigues</v>
      </c>
      <c r="C4" s="268"/>
      <c r="D4" s="155"/>
      <c r="E4" s="269"/>
      <c r="F4" s="26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</row>
    <row r="5" spans="1:70" s="150" customFormat="1" ht="15">
      <c r="A5" s="158"/>
      <c r="B5" s="270"/>
      <c r="C5" s="270"/>
      <c r="D5" s="159"/>
      <c r="E5" s="271"/>
      <c r="F5" s="270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</row>
    <row r="6" spans="1:70" s="276" customFormat="1" ht="15.75">
      <c r="A6" s="379" t="str">
        <f>Abertura!$B$12</f>
        <v>Análise de Custos</v>
      </c>
      <c r="B6" s="380" t="s">
        <v>74</v>
      </c>
      <c r="C6" s="380" t="s">
        <v>75</v>
      </c>
      <c r="D6" s="379" t="s">
        <v>133</v>
      </c>
      <c r="E6" s="380" t="s">
        <v>74</v>
      </c>
      <c r="F6" s="380" t="s">
        <v>75</v>
      </c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</row>
    <row r="7" spans="1:70" s="281" customFormat="1" ht="14.25">
      <c r="A7" s="166" t="s">
        <v>191</v>
      </c>
      <c r="B7" s="286">
        <f>'ValorEsperado-Planej'!B10</f>
        <v>178400</v>
      </c>
      <c r="C7" s="280">
        <v>1</v>
      </c>
      <c r="D7" s="283" t="s">
        <v>192</v>
      </c>
      <c r="E7" s="381"/>
      <c r="F7" s="280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</row>
    <row r="8" spans="1:70" s="281" customFormat="1" ht="14.25">
      <c r="A8" s="166" t="s">
        <v>193</v>
      </c>
      <c r="B8" s="286">
        <f>('Ctl&amp;Resp-Ameacas'!I6+'Ctl&amp;Resp-Ameacas'!O6)*Abertura!N12</f>
        <v>0</v>
      </c>
      <c r="C8" s="280"/>
      <c r="D8" s="283"/>
      <c r="E8" s="282"/>
      <c r="F8" s="280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</row>
    <row r="9" spans="1:70" s="281" customFormat="1" ht="14.25">
      <c r="A9" s="166" t="s">
        <v>194</v>
      </c>
      <c r="B9" s="286">
        <f>('Ctl&amp;Resp-Oport'!I6+'Ctl&amp;Resp-Oport'!O6)*Abertura!N12</f>
        <v>0</v>
      </c>
      <c r="C9" s="280"/>
      <c r="D9" s="283" t="s">
        <v>24</v>
      </c>
      <c r="E9" s="282"/>
      <c r="F9" s="280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</row>
    <row r="10" spans="1:70" s="281" customFormat="1" ht="14.25">
      <c r="A10" s="166" t="s">
        <v>138</v>
      </c>
      <c r="B10" s="286">
        <f>B7+B8+B9</f>
        <v>178400</v>
      </c>
      <c r="C10" s="284">
        <f>B10/B7-1</f>
        <v>0</v>
      </c>
      <c r="D10" s="283" t="s">
        <v>139</v>
      </c>
      <c r="E10" s="279">
        <f>'ValorEsperado-Planej'!B10</f>
        <v>178400</v>
      </c>
      <c r="F10" s="284">
        <v>1</v>
      </c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</row>
    <row r="11" spans="1:70" s="281" customFormat="1" ht="14.25">
      <c r="A11" s="166" t="s">
        <v>195</v>
      </c>
      <c r="B11" s="286">
        <f>'Ctl&amp;Resp-Ameacas'!S6*Abertura!N12</f>
        <v>0</v>
      </c>
      <c r="C11" s="284">
        <f>B11/B10</f>
        <v>0</v>
      </c>
      <c r="D11" s="283" t="s">
        <v>140</v>
      </c>
      <c r="E11" s="279">
        <f>'ValorEsperado-Planej'!B11</f>
        <v>13160</v>
      </c>
      <c r="F11" s="284">
        <f>'ValorEsperado-Planej'!C11</f>
        <v>0.07376681614349775</v>
      </c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</row>
    <row r="12" spans="1:70" s="281" customFormat="1" ht="14.25">
      <c r="A12" s="166" t="s">
        <v>196</v>
      </c>
      <c r="B12" s="286">
        <f>-'Ctl&amp;Resp-Oport'!S6*Abertura!N12</f>
        <v>0</v>
      </c>
      <c r="C12" s="284">
        <f>B12/B10</f>
        <v>0</v>
      </c>
      <c r="D12" s="283" t="s">
        <v>141</v>
      </c>
      <c r="E12" s="279">
        <f>'ValorEsperado-Planej'!B12</f>
        <v>-6860</v>
      </c>
      <c r="F12" s="284">
        <f>'ValorEsperado-Planej'!C12</f>
        <v>-0.03845291479820628</v>
      </c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</row>
    <row r="13" spans="1:70" s="150" customFormat="1" ht="15.75">
      <c r="A13" s="379" t="s">
        <v>190</v>
      </c>
      <c r="B13" s="382">
        <f>SUM(B10:B12)</f>
        <v>178400</v>
      </c>
      <c r="C13" s="284">
        <f>B13/B7-1</f>
        <v>0</v>
      </c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</row>
    <row r="14" spans="1:70" s="150" customFormat="1" ht="15">
      <c r="A14" s="186"/>
      <c r="B14" s="287"/>
      <c r="D14" s="295" t="s">
        <v>82</v>
      </c>
      <c r="E14" s="383">
        <f>'ValorEsperado-Planej'!B29</f>
        <v>199100</v>
      </c>
      <c r="F14" s="284">
        <f>'ValorEsperado-Planej'!C29</f>
        <v>0.244375</v>
      </c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</row>
    <row r="15" spans="1:70" s="150" customFormat="1" ht="14.25">
      <c r="A15" s="186"/>
      <c r="B15" s="384"/>
      <c r="D15" s="295" t="s">
        <v>84</v>
      </c>
      <c r="E15" s="383">
        <f>'ValorEsperado-Planej'!B30</f>
        <v>184600</v>
      </c>
      <c r="F15" s="284">
        <f>'ValorEsperado-Planej'!C30</f>
        <v>0.15375000000000005</v>
      </c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</row>
    <row r="16" spans="1:70" s="150" customFormat="1" ht="15">
      <c r="A16" s="308"/>
      <c r="B16" s="385"/>
      <c r="D16" s="295" t="s">
        <v>86</v>
      </c>
      <c r="E16" s="383">
        <f>'ValorEsperado-Planej'!B31</f>
        <v>399900</v>
      </c>
      <c r="F16" s="284">
        <f>'ValorEsperado-Planej'!C31</f>
        <v>1.4993750000000001</v>
      </c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</row>
    <row r="17" spans="1:6" s="149" customFormat="1" ht="15">
      <c r="A17" s="186"/>
      <c r="B17" s="287"/>
      <c r="C17" s="386"/>
      <c r="D17" s="295" t="s">
        <v>168</v>
      </c>
      <c r="E17" s="383">
        <f>'ValorEsperado-Planej'!B55</f>
        <v>199100</v>
      </c>
      <c r="F17" s="284">
        <f>'ValorEsperado-Planej'!C55</f>
        <v>0.244375</v>
      </c>
    </row>
    <row r="18" spans="1:6" ht="15.75">
      <c r="A18" s="379" t="s">
        <v>197</v>
      </c>
      <c r="B18" s="387"/>
      <c r="C18" s="388" t="s">
        <v>24</v>
      </c>
      <c r="D18" s="304"/>
      <c r="E18" s="290"/>
      <c r="F18" s="291"/>
    </row>
    <row r="19" spans="1:6" ht="15.75">
      <c r="A19" s="379"/>
      <c r="B19" s="388" t="s">
        <v>74</v>
      </c>
      <c r="C19" s="388" t="s">
        <v>198</v>
      </c>
      <c r="D19" s="304"/>
      <c r="E19" s="290"/>
      <c r="F19" s="291"/>
    </row>
    <row r="20" spans="1:3" ht="15.75">
      <c r="A20" s="166" t="s">
        <v>199</v>
      </c>
      <c r="B20" s="382">
        <f>B13</f>
        <v>178400</v>
      </c>
      <c r="C20" s="389" t="s">
        <v>24</v>
      </c>
    </row>
    <row r="21" spans="1:3" ht="15.75">
      <c r="A21" s="166" t="s">
        <v>200</v>
      </c>
      <c r="B21" s="382">
        <f>B13-B7</f>
        <v>0</v>
      </c>
      <c r="C21" s="389">
        <f>B13/B7-1</f>
        <v>0</v>
      </c>
    </row>
    <row r="22" spans="1:3" ht="15.75">
      <c r="A22" s="166" t="s">
        <v>201</v>
      </c>
      <c r="B22" s="382">
        <f>B13-E14</f>
        <v>-20700</v>
      </c>
      <c r="C22" s="389">
        <f>B13/E14-1</f>
        <v>-0.10396785534907083</v>
      </c>
    </row>
    <row r="23" spans="1:3" ht="15.75">
      <c r="A23" s="166" t="s">
        <v>202</v>
      </c>
      <c r="B23" s="382">
        <f>B13-E15</f>
        <v>-6200</v>
      </c>
      <c r="C23" s="389">
        <f>B13/E15-1</f>
        <v>-0.03358613217768147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288"/>
  <sheetViews>
    <sheetView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D13" sqref="D13"/>
    </sheetView>
  </sheetViews>
  <sheetFormatPr defaultColWidth="9.140625" defaultRowHeight="12"/>
  <cols>
    <col min="1" max="1" width="5.140625" style="38" customWidth="1"/>
    <col min="2" max="2" width="11.421875" style="39" customWidth="1"/>
    <col min="3" max="3" width="15.8515625" style="38" customWidth="1"/>
    <col min="4" max="4" width="36.57421875" style="40" customWidth="1"/>
    <col min="5" max="5" width="24.140625" style="40" customWidth="1"/>
    <col min="6" max="6" width="11.140625" style="38" customWidth="1"/>
    <col min="7" max="7" width="16.00390625" style="38" customWidth="1"/>
    <col min="8" max="8" width="16.421875" style="38" customWidth="1"/>
    <col min="9" max="9" width="15.8515625" style="41" customWidth="1"/>
    <col min="10" max="10" width="11.57421875" style="41" customWidth="1"/>
    <col min="11" max="13" width="1.421875" style="42" customWidth="1"/>
    <col min="14" max="100" width="9.140625" style="42" customWidth="1"/>
    <col min="101" max="16384" width="9.140625" style="43" customWidth="1"/>
  </cols>
  <sheetData>
    <row r="1" spans="1:10" ht="18">
      <c r="A1" s="44" t="s">
        <v>26</v>
      </c>
      <c r="B1" s="45"/>
      <c r="C1" s="46"/>
      <c r="D1" s="47"/>
      <c r="E1" s="47"/>
      <c r="F1" s="48"/>
      <c r="G1" s="49" t="s">
        <v>24</v>
      </c>
      <c r="H1" s="50"/>
      <c r="I1" s="50"/>
      <c r="J1" s="51"/>
    </row>
    <row r="2" spans="1:10" ht="12.75">
      <c r="A2" s="52"/>
      <c r="B2" s="53"/>
      <c r="C2" s="50" t="s">
        <v>4</v>
      </c>
      <c r="D2" s="54" t="str">
        <f>Abertura!B6</f>
        <v>Gerenciador de Contas de Usuários e Serviços de Rede.</v>
      </c>
      <c r="E2" s="55"/>
      <c r="F2" s="56" t="s">
        <v>24</v>
      </c>
      <c r="G2" s="46"/>
      <c r="H2" s="45"/>
      <c r="I2" s="57">
        <f>Abertura!B9</f>
        <v>40052</v>
      </c>
      <c r="J2" s="58"/>
    </row>
    <row r="3" spans="1:10" ht="12.75">
      <c r="A3" s="52"/>
      <c r="B3" s="53"/>
      <c r="C3" s="50" t="s">
        <v>6</v>
      </c>
      <c r="D3" s="54" t="str">
        <f>Abertura!B7</f>
        <v>Prefeitura Municipal de Curitiba - PMC</v>
      </c>
      <c r="E3" s="55"/>
      <c r="F3" s="46"/>
      <c r="G3" s="46"/>
      <c r="H3" s="45"/>
      <c r="I3" s="50" t="s">
        <v>27</v>
      </c>
      <c r="J3" s="59">
        <v>1</v>
      </c>
    </row>
    <row r="4" spans="1:10" ht="12.75">
      <c r="A4" s="52"/>
      <c r="B4" s="53"/>
      <c r="C4" s="50" t="s">
        <v>28</v>
      </c>
      <c r="D4" s="54" t="str">
        <f>Abertura!B8</f>
        <v>Estevão Thomacheski Rodrigues</v>
      </c>
      <c r="E4" s="55"/>
      <c r="F4" s="46"/>
      <c r="G4" s="46"/>
      <c r="H4" s="46"/>
      <c r="I4" s="60"/>
      <c r="J4" s="58"/>
    </row>
    <row r="5" spans="1:10" ht="12.75">
      <c r="A5" s="61"/>
      <c r="B5" s="62"/>
      <c r="C5" s="63"/>
      <c r="D5" s="64"/>
      <c r="E5" s="64"/>
      <c r="F5" s="65"/>
      <c r="G5" s="65"/>
      <c r="H5" s="66"/>
      <c r="I5" s="66"/>
      <c r="J5" s="67"/>
    </row>
    <row r="6" spans="1:100" s="75" customFormat="1" ht="15.75">
      <c r="A6" s="68" t="s">
        <v>29</v>
      </c>
      <c r="B6" s="69"/>
      <c r="C6" s="70"/>
      <c r="D6" s="71"/>
      <c r="E6" s="71"/>
      <c r="F6" s="68" t="s">
        <v>24</v>
      </c>
      <c r="G6" s="72" t="s">
        <v>24</v>
      </c>
      <c r="H6" s="73">
        <f>SUM(H9:H208)</f>
        <v>207100</v>
      </c>
      <c r="I6" s="73">
        <f>SUM(I9:I208)</f>
        <v>52510</v>
      </c>
      <c r="J6" s="70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</row>
    <row r="7" spans="1:10" ht="12.75">
      <c r="A7" s="76" t="s">
        <v>30</v>
      </c>
      <c r="B7" s="77" t="s">
        <v>31</v>
      </c>
      <c r="C7" s="78" t="s">
        <v>32</v>
      </c>
      <c r="D7" s="79" t="s">
        <v>33</v>
      </c>
      <c r="E7" s="79"/>
      <c r="F7" s="80" t="s">
        <v>34</v>
      </c>
      <c r="G7" s="81" t="s">
        <v>35</v>
      </c>
      <c r="H7" s="81" t="s">
        <v>35</v>
      </c>
      <c r="I7" s="80" t="s">
        <v>36</v>
      </c>
      <c r="J7" s="81" t="s">
        <v>37</v>
      </c>
    </row>
    <row r="8" spans="1:10" ht="12.75">
      <c r="A8" s="82"/>
      <c r="B8" s="83" t="s">
        <v>38</v>
      </c>
      <c r="C8" s="84"/>
      <c r="D8" s="85" t="s">
        <v>39</v>
      </c>
      <c r="E8" s="85" t="s">
        <v>40</v>
      </c>
      <c r="F8" s="86" t="s">
        <v>41</v>
      </c>
      <c r="G8" s="87" t="s">
        <v>42</v>
      </c>
      <c r="H8" s="87" t="s">
        <v>43</v>
      </c>
      <c r="I8" s="86" t="s">
        <v>44</v>
      </c>
      <c r="J8" s="81" t="s">
        <v>45</v>
      </c>
    </row>
    <row r="9" spans="1:100" s="96" customFormat="1" ht="12.75">
      <c r="A9" s="88">
        <v>1</v>
      </c>
      <c r="B9" s="89">
        <v>40052</v>
      </c>
      <c r="C9" s="90" t="s">
        <v>46</v>
      </c>
      <c r="D9" s="90" t="s">
        <v>47</v>
      </c>
      <c r="E9" s="90" t="s">
        <v>48</v>
      </c>
      <c r="F9" s="91">
        <v>0.2</v>
      </c>
      <c r="G9" s="92">
        <v>17500</v>
      </c>
      <c r="H9" s="93">
        <f aca="true" t="shared" si="0" ref="H9:H40">G9*Sensib</f>
        <v>17500</v>
      </c>
      <c r="I9" s="93">
        <f aca="true" t="shared" si="1" ref="I9:I40">F9*H9</f>
        <v>3500</v>
      </c>
      <c r="J9" s="94">
        <f aca="true" t="shared" si="2" ref="J9:J40">IF(I9&gt;0,RANK(I9,AmeaPreVE,0),"")</f>
        <v>3</v>
      </c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</row>
    <row r="10" spans="1:100" s="96" customFormat="1" ht="12.75">
      <c r="A10" s="97">
        <f aca="true" t="shared" si="3" ref="A10:A41">A9+1</f>
        <v>2</v>
      </c>
      <c r="B10" s="89">
        <v>40052</v>
      </c>
      <c r="C10" s="98" t="s">
        <v>46</v>
      </c>
      <c r="D10" s="98" t="s">
        <v>49</v>
      </c>
      <c r="E10" s="90" t="s">
        <v>48</v>
      </c>
      <c r="F10" s="99">
        <v>0.2</v>
      </c>
      <c r="G10" s="92">
        <v>14000</v>
      </c>
      <c r="H10" s="93">
        <f t="shared" si="0"/>
        <v>14000</v>
      </c>
      <c r="I10" s="93">
        <f t="shared" si="1"/>
        <v>2800</v>
      </c>
      <c r="J10" s="94">
        <f t="shared" si="2"/>
        <v>5</v>
      </c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</row>
    <row r="11" spans="1:100" s="96" customFormat="1" ht="12.75">
      <c r="A11" s="97">
        <f t="shared" si="3"/>
        <v>3</v>
      </c>
      <c r="B11" s="89">
        <v>40052</v>
      </c>
      <c r="C11" s="100" t="s">
        <v>46</v>
      </c>
      <c r="D11" s="100" t="s">
        <v>50</v>
      </c>
      <c r="E11" s="90" t="s">
        <v>48</v>
      </c>
      <c r="F11" s="99">
        <v>0.15</v>
      </c>
      <c r="G11" s="92">
        <v>14000</v>
      </c>
      <c r="H11" s="93">
        <f t="shared" si="0"/>
        <v>14000</v>
      </c>
      <c r="I11" s="93">
        <f t="shared" si="1"/>
        <v>2100</v>
      </c>
      <c r="J11" s="94">
        <f t="shared" si="2"/>
        <v>8</v>
      </c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</row>
    <row r="12" spans="1:100" s="96" customFormat="1" ht="12.75">
      <c r="A12" s="97">
        <f t="shared" si="3"/>
        <v>4</v>
      </c>
      <c r="B12" s="89">
        <v>40052</v>
      </c>
      <c r="C12" s="101" t="s">
        <v>46</v>
      </c>
      <c r="D12" s="100" t="s">
        <v>51</v>
      </c>
      <c r="E12" s="100" t="s">
        <v>52</v>
      </c>
      <c r="F12" s="99">
        <v>0.3</v>
      </c>
      <c r="G12" s="92">
        <v>14000</v>
      </c>
      <c r="H12" s="93">
        <f t="shared" si="0"/>
        <v>14000</v>
      </c>
      <c r="I12" s="93">
        <f t="shared" si="1"/>
        <v>4200</v>
      </c>
      <c r="J12" s="94">
        <f t="shared" si="2"/>
        <v>2</v>
      </c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</row>
    <row r="13" spans="1:100" s="96" customFormat="1" ht="12.75">
      <c r="A13" s="97">
        <f t="shared" si="3"/>
        <v>5</v>
      </c>
      <c r="B13" s="89">
        <v>40052</v>
      </c>
      <c r="C13" s="101" t="s">
        <v>53</v>
      </c>
      <c r="D13" s="100" t="s">
        <v>54</v>
      </c>
      <c r="E13" s="100" t="s">
        <v>52</v>
      </c>
      <c r="F13" s="99">
        <v>0.6</v>
      </c>
      <c r="G13" s="92">
        <v>47000</v>
      </c>
      <c r="H13" s="93">
        <f t="shared" si="0"/>
        <v>47000</v>
      </c>
      <c r="I13" s="93">
        <f t="shared" si="1"/>
        <v>28200</v>
      </c>
      <c r="J13" s="94">
        <f t="shared" si="2"/>
        <v>1</v>
      </c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</row>
    <row r="14" spans="1:100" s="96" customFormat="1" ht="25.5">
      <c r="A14" s="97">
        <f t="shared" si="3"/>
        <v>6</v>
      </c>
      <c r="B14" s="89">
        <v>40052</v>
      </c>
      <c r="C14" s="102" t="s">
        <v>53</v>
      </c>
      <c r="D14" s="100" t="s">
        <v>55</v>
      </c>
      <c r="E14" s="100" t="s">
        <v>52</v>
      </c>
      <c r="F14" s="99">
        <v>0.2</v>
      </c>
      <c r="G14" s="92">
        <v>15500</v>
      </c>
      <c r="H14" s="93">
        <f t="shared" si="0"/>
        <v>15500</v>
      </c>
      <c r="I14" s="93">
        <f t="shared" si="1"/>
        <v>3100</v>
      </c>
      <c r="J14" s="94">
        <f t="shared" si="2"/>
        <v>4</v>
      </c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</row>
    <row r="15" spans="1:100" s="96" customFormat="1" ht="25.5">
      <c r="A15" s="97">
        <f t="shared" si="3"/>
        <v>7</v>
      </c>
      <c r="B15" s="89">
        <v>40052</v>
      </c>
      <c r="C15" s="100" t="s">
        <v>53</v>
      </c>
      <c r="D15" s="100" t="s">
        <v>56</v>
      </c>
      <c r="E15" s="100" t="s">
        <v>52</v>
      </c>
      <c r="F15" s="99">
        <v>0.3</v>
      </c>
      <c r="G15" s="92">
        <v>8000</v>
      </c>
      <c r="H15" s="93">
        <f t="shared" si="0"/>
        <v>8000</v>
      </c>
      <c r="I15" s="93">
        <f t="shared" si="1"/>
        <v>2400</v>
      </c>
      <c r="J15" s="94">
        <f t="shared" si="2"/>
        <v>6</v>
      </c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</row>
    <row r="16" spans="1:100" s="96" customFormat="1" ht="25.5">
      <c r="A16" s="97">
        <f t="shared" si="3"/>
        <v>8</v>
      </c>
      <c r="B16" s="89">
        <v>40052</v>
      </c>
      <c r="C16" s="100" t="s">
        <v>46</v>
      </c>
      <c r="D16" s="100" t="s">
        <v>57</v>
      </c>
      <c r="E16" s="100" t="s">
        <v>58</v>
      </c>
      <c r="F16" s="99">
        <v>0.1</v>
      </c>
      <c r="G16" s="92">
        <v>15700</v>
      </c>
      <c r="H16" s="93">
        <f t="shared" si="0"/>
        <v>15700</v>
      </c>
      <c r="I16" s="93">
        <f t="shared" si="1"/>
        <v>1570</v>
      </c>
      <c r="J16" s="94">
        <f t="shared" si="2"/>
        <v>9</v>
      </c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</row>
    <row r="17" spans="1:100" s="96" customFormat="1" ht="25.5">
      <c r="A17" s="97">
        <f t="shared" si="3"/>
        <v>9</v>
      </c>
      <c r="B17" s="89">
        <v>40052</v>
      </c>
      <c r="C17" s="100" t="s">
        <v>46</v>
      </c>
      <c r="D17" s="100" t="s">
        <v>59</v>
      </c>
      <c r="E17" s="100" t="s">
        <v>58</v>
      </c>
      <c r="F17" s="99">
        <v>0.05</v>
      </c>
      <c r="G17" s="92">
        <v>27400</v>
      </c>
      <c r="H17" s="93">
        <f t="shared" si="0"/>
        <v>27400</v>
      </c>
      <c r="I17" s="93">
        <f t="shared" si="1"/>
        <v>1370</v>
      </c>
      <c r="J17" s="94">
        <f t="shared" si="2"/>
        <v>10</v>
      </c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</row>
    <row r="18" spans="1:100" s="96" customFormat="1" ht="25.5">
      <c r="A18" s="97">
        <f t="shared" si="3"/>
        <v>10</v>
      </c>
      <c r="B18" s="89">
        <v>40052</v>
      </c>
      <c r="C18" s="100" t="s">
        <v>46</v>
      </c>
      <c r="D18" s="100" t="s">
        <v>60</v>
      </c>
      <c r="E18" s="100" t="s">
        <v>58</v>
      </c>
      <c r="F18" s="99">
        <v>0.15</v>
      </c>
      <c r="G18" s="92">
        <v>15700</v>
      </c>
      <c r="H18" s="93">
        <f t="shared" si="0"/>
        <v>15700</v>
      </c>
      <c r="I18" s="93">
        <f t="shared" si="1"/>
        <v>2355</v>
      </c>
      <c r="J18" s="94">
        <f t="shared" si="2"/>
        <v>7</v>
      </c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</row>
    <row r="19" spans="1:100" s="96" customFormat="1" ht="25.5">
      <c r="A19" s="97">
        <f t="shared" si="3"/>
        <v>11</v>
      </c>
      <c r="B19" s="89">
        <v>40052</v>
      </c>
      <c r="C19" s="100" t="s">
        <v>46</v>
      </c>
      <c r="D19" s="100" t="s">
        <v>61</v>
      </c>
      <c r="E19" s="100" t="s">
        <v>58</v>
      </c>
      <c r="F19" s="99">
        <v>0.05</v>
      </c>
      <c r="G19" s="92">
        <v>18300</v>
      </c>
      <c r="H19" s="93">
        <f t="shared" si="0"/>
        <v>18300</v>
      </c>
      <c r="I19" s="93">
        <f t="shared" si="1"/>
        <v>915</v>
      </c>
      <c r="J19" s="94">
        <f t="shared" si="2"/>
        <v>11</v>
      </c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</row>
    <row r="20" spans="1:100" s="96" customFormat="1" ht="12.75">
      <c r="A20" s="97">
        <f t="shared" si="3"/>
        <v>12</v>
      </c>
      <c r="B20" s="89"/>
      <c r="C20" s="100"/>
      <c r="D20" s="100"/>
      <c r="E20" s="100"/>
      <c r="F20" s="99">
        <v>0</v>
      </c>
      <c r="G20" s="92">
        <v>0</v>
      </c>
      <c r="H20" s="93">
        <f t="shared" si="0"/>
        <v>0</v>
      </c>
      <c r="I20" s="93">
        <f t="shared" si="1"/>
        <v>0</v>
      </c>
      <c r="J20" s="94">
        <f t="shared" si="2"/>
      </c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</row>
    <row r="21" spans="1:100" s="96" customFormat="1" ht="12.75">
      <c r="A21" s="97">
        <f t="shared" si="3"/>
        <v>13</v>
      </c>
      <c r="B21" s="89"/>
      <c r="C21" s="100"/>
      <c r="D21" s="100"/>
      <c r="E21" s="100"/>
      <c r="F21" s="99">
        <v>0</v>
      </c>
      <c r="G21" s="92">
        <v>0</v>
      </c>
      <c r="H21" s="93">
        <f t="shared" si="0"/>
        <v>0</v>
      </c>
      <c r="I21" s="93">
        <f t="shared" si="1"/>
        <v>0</v>
      </c>
      <c r="J21" s="94">
        <f t="shared" si="2"/>
      </c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</row>
    <row r="22" spans="1:100" s="96" customFormat="1" ht="12.75">
      <c r="A22" s="97">
        <f t="shared" si="3"/>
        <v>14</v>
      </c>
      <c r="B22" s="103"/>
      <c r="C22" s="100"/>
      <c r="D22" s="100"/>
      <c r="E22" s="100"/>
      <c r="F22" s="99">
        <v>0</v>
      </c>
      <c r="G22" s="92">
        <v>0</v>
      </c>
      <c r="H22" s="93">
        <f t="shared" si="0"/>
        <v>0</v>
      </c>
      <c r="I22" s="93">
        <f t="shared" si="1"/>
        <v>0</v>
      </c>
      <c r="J22" s="94">
        <f t="shared" si="2"/>
      </c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</row>
    <row r="23" spans="1:100" s="96" customFormat="1" ht="12.75">
      <c r="A23" s="97">
        <f t="shared" si="3"/>
        <v>15</v>
      </c>
      <c r="B23" s="103"/>
      <c r="C23" s="100"/>
      <c r="D23" s="100"/>
      <c r="E23" s="100"/>
      <c r="F23" s="99">
        <v>0</v>
      </c>
      <c r="G23" s="92">
        <v>0</v>
      </c>
      <c r="H23" s="93">
        <f t="shared" si="0"/>
        <v>0</v>
      </c>
      <c r="I23" s="93">
        <f t="shared" si="1"/>
        <v>0</v>
      </c>
      <c r="J23" s="94">
        <f t="shared" si="2"/>
      </c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</row>
    <row r="24" spans="1:100" s="96" customFormat="1" ht="12.75">
      <c r="A24" s="97">
        <f t="shared" si="3"/>
        <v>16</v>
      </c>
      <c r="B24" s="103"/>
      <c r="C24" s="100"/>
      <c r="D24" s="100"/>
      <c r="E24" s="100"/>
      <c r="F24" s="99">
        <v>0</v>
      </c>
      <c r="G24" s="92">
        <v>0</v>
      </c>
      <c r="H24" s="93">
        <f t="shared" si="0"/>
        <v>0</v>
      </c>
      <c r="I24" s="93">
        <f t="shared" si="1"/>
        <v>0</v>
      </c>
      <c r="J24" s="94">
        <f t="shared" si="2"/>
      </c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</row>
    <row r="25" spans="1:100" s="96" customFormat="1" ht="12.75">
      <c r="A25" s="97">
        <f t="shared" si="3"/>
        <v>17</v>
      </c>
      <c r="B25" s="103"/>
      <c r="C25" s="100"/>
      <c r="D25" s="100"/>
      <c r="E25" s="100"/>
      <c r="F25" s="99">
        <v>0</v>
      </c>
      <c r="G25" s="92">
        <v>0</v>
      </c>
      <c r="H25" s="93">
        <f t="shared" si="0"/>
        <v>0</v>
      </c>
      <c r="I25" s="93">
        <f t="shared" si="1"/>
        <v>0</v>
      </c>
      <c r="J25" s="94">
        <f t="shared" si="2"/>
      </c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</row>
    <row r="26" spans="1:100" s="96" customFormat="1" ht="12.75">
      <c r="A26" s="97">
        <f t="shared" si="3"/>
        <v>18</v>
      </c>
      <c r="B26" s="103"/>
      <c r="C26" s="100"/>
      <c r="D26" s="100"/>
      <c r="E26" s="100"/>
      <c r="F26" s="99">
        <v>0</v>
      </c>
      <c r="G26" s="92">
        <v>0</v>
      </c>
      <c r="H26" s="93">
        <f t="shared" si="0"/>
        <v>0</v>
      </c>
      <c r="I26" s="93">
        <f t="shared" si="1"/>
        <v>0</v>
      </c>
      <c r="J26" s="94">
        <f t="shared" si="2"/>
      </c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</row>
    <row r="27" spans="1:100" s="96" customFormat="1" ht="12.75">
      <c r="A27" s="97">
        <f t="shared" si="3"/>
        <v>19</v>
      </c>
      <c r="B27" s="103"/>
      <c r="C27" s="100"/>
      <c r="D27" s="100"/>
      <c r="E27" s="100"/>
      <c r="F27" s="99">
        <v>0</v>
      </c>
      <c r="G27" s="92">
        <v>0</v>
      </c>
      <c r="H27" s="93">
        <f t="shared" si="0"/>
        <v>0</v>
      </c>
      <c r="I27" s="93">
        <f t="shared" si="1"/>
        <v>0</v>
      </c>
      <c r="J27" s="94">
        <f t="shared" si="2"/>
      </c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</row>
    <row r="28" spans="1:100" s="96" customFormat="1" ht="12.75">
      <c r="A28" s="97">
        <f t="shared" si="3"/>
        <v>20</v>
      </c>
      <c r="B28" s="103"/>
      <c r="C28" s="100"/>
      <c r="D28" s="100"/>
      <c r="E28" s="100"/>
      <c r="F28" s="99">
        <v>0</v>
      </c>
      <c r="G28" s="92">
        <v>0</v>
      </c>
      <c r="H28" s="93">
        <f t="shared" si="0"/>
        <v>0</v>
      </c>
      <c r="I28" s="93">
        <f t="shared" si="1"/>
        <v>0</v>
      </c>
      <c r="J28" s="94">
        <f t="shared" si="2"/>
      </c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</row>
    <row r="29" spans="1:100" s="96" customFormat="1" ht="12.75">
      <c r="A29" s="97">
        <f t="shared" si="3"/>
        <v>21</v>
      </c>
      <c r="B29" s="103"/>
      <c r="C29" s="100"/>
      <c r="D29" s="100"/>
      <c r="E29" s="100"/>
      <c r="F29" s="99">
        <v>0</v>
      </c>
      <c r="G29" s="92">
        <v>0</v>
      </c>
      <c r="H29" s="93">
        <f t="shared" si="0"/>
        <v>0</v>
      </c>
      <c r="I29" s="93">
        <f t="shared" si="1"/>
        <v>0</v>
      </c>
      <c r="J29" s="94">
        <f t="shared" si="2"/>
      </c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</row>
    <row r="30" spans="1:100" s="96" customFormat="1" ht="12.75">
      <c r="A30" s="97">
        <f t="shared" si="3"/>
        <v>22</v>
      </c>
      <c r="B30" s="103"/>
      <c r="C30" s="100"/>
      <c r="D30" s="100"/>
      <c r="E30" s="100"/>
      <c r="F30" s="99">
        <v>0</v>
      </c>
      <c r="G30" s="92">
        <v>0</v>
      </c>
      <c r="H30" s="93">
        <f t="shared" si="0"/>
        <v>0</v>
      </c>
      <c r="I30" s="93">
        <f t="shared" si="1"/>
        <v>0</v>
      </c>
      <c r="J30" s="94">
        <f t="shared" si="2"/>
      </c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</row>
    <row r="31" spans="1:100" s="96" customFormat="1" ht="12.75">
      <c r="A31" s="97">
        <f t="shared" si="3"/>
        <v>23</v>
      </c>
      <c r="B31" s="103"/>
      <c r="C31" s="100"/>
      <c r="D31" s="100"/>
      <c r="E31" s="100"/>
      <c r="F31" s="99">
        <v>0</v>
      </c>
      <c r="G31" s="92">
        <v>0</v>
      </c>
      <c r="H31" s="93">
        <f t="shared" si="0"/>
        <v>0</v>
      </c>
      <c r="I31" s="93">
        <f t="shared" si="1"/>
        <v>0</v>
      </c>
      <c r="J31" s="94">
        <f t="shared" si="2"/>
      </c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</row>
    <row r="32" spans="1:100" s="96" customFormat="1" ht="12.75">
      <c r="A32" s="97">
        <f t="shared" si="3"/>
        <v>24</v>
      </c>
      <c r="B32" s="103"/>
      <c r="C32" s="100"/>
      <c r="D32" s="100"/>
      <c r="E32" s="100"/>
      <c r="F32" s="99">
        <v>0</v>
      </c>
      <c r="G32" s="92">
        <v>0</v>
      </c>
      <c r="H32" s="93">
        <f t="shared" si="0"/>
        <v>0</v>
      </c>
      <c r="I32" s="93">
        <f t="shared" si="1"/>
        <v>0</v>
      </c>
      <c r="J32" s="94">
        <f t="shared" si="2"/>
      </c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</row>
    <row r="33" spans="1:100" s="96" customFormat="1" ht="12.75">
      <c r="A33" s="97">
        <f t="shared" si="3"/>
        <v>25</v>
      </c>
      <c r="B33" s="103"/>
      <c r="C33" s="100"/>
      <c r="D33" s="100"/>
      <c r="E33" s="100"/>
      <c r="F33" s="99">
        <v>0</v>
      </c>
      <c r="G33" s="92">
        <v>0</v>
      </c>
      <c r="H33" s="93">
        <f t="shared" si="0"/>
        <v>0</v>
      </c>
      <c r="I33" s="93">
        <f t="shared" si="1"/>
        <v>0</v>
      </c>
      <c r="J33" s="94">
        <f t="shared" si="2"/>
      </c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</row>
    <row r="34" spans="1:100" s="96" customFormat="1" ht="12.75">
      <c r="A34" s="97">
        <f t="shared" si="3"/>
        <v>26</v>
      </c>
      <c r="B34" s="103"/>
      <c r="C34" s="100"/>
      <c r="D34" s="100"/>
      <c r="E34" s="100"/>
      <c r="F34" s="99">
        <v>0</v>
      </c>
      <c r="G34" s="92">
        <v>0</v>
      </c>
      <c r="H34" s="93">
        <f t="shared" si="0"/>
        <v>0</v>
      </c>
      <c r="I34" s="93">
        <f t="shared" si="1"/>
        <v>0</v>
      </c>
      <c r="J34" s="94">
        <f t="shared" si="2"/>
      </c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</row>
    <row r="35" spans="1:100" s="96" customFormat="1" ht="12.75">
      <c r="A35" s="97">
        <f t="shared" si="3"/>
        <v>27</v>
      </c>
      <c r="B35" s="103"/>
      <c r="C35" s="100"/>
      <c r="D35" s="100"/>
      <c r="E35" s="100"/>
      <c r="F35" s="99">
        <v>0</v>
      </c>
      <c r="G35" s="92">
        <v>0</v>
      </c>
      <c r="H35" s="93">
        <f t="shared" si="0"/>
        <v>0</v>
      </c>
      <c r="I35" s="93">
        <f t="shared" si="1"/>
        <v>0</v>
      </c>
      <c r="J35" s="94">
        <f t="shared" si="2"/>
      </c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</row>
    <row r="36" spans="1:100" s="96" customFormat="1" ht="12.75">
      <c r="A36" s="97">
        <f t="shared" si="3"/>
        <v>28</v>
      </c>
      <c r="B36" s="103"/>
      <c r="C36" s="100"/>
      <c r="D36" s="100"/>
      <c r="E36" s="100"/>
      <c r="F36" s="99">
        <v>0</v>
      </c>
      <c r="G36" s="92">
        <v>0</v>
      </c>
      <c r="H36" s="93">
        <f t="shared" si="0"/>
        <v>0</v>
      </c>
      <c r="I36" s="93">
        <f t="shared" si="1"/>
        <v>0</v>
      </c>
      <c r="J36" s="94">
        <f t="shared" si="2"/>
      </c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</row>
    <row r="37" spans="1:100" s="96" customFormat="1" ht="12.75">
      <c r="A37" s="97">
        <f t="shared" si="3"/>
        <v>29</v>
      </c>
      <c r="B37" s="103"/>
      <c r="C37" s="100"/>
      <c r="D37" s="100"/>
      <c r="E37" s="100"/>
      <c r="F37" s="99">
        <v>0</v>
      </c>
      <c r="G37" s="92">
        <v>0</v>
      </c>
      <c r="H37" s="93">
        <f t="shared" si="0"/>
        <v>0</v>
      </c>
      <c r="I37" s="93">
        <f t="shared" si="1"/>
        <v>0</v>
      </c>
      <c r="J37" s="94">
        <f t="shared" si="2"/>
      </c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</row>
    <row r="38" spans="1:100" s="96" customFormat="1" ht="12.75">
      <c r="A38" s="97">
        <f t="shared" si="3"/>
        <v>30</v>
      </c>
      <c r="B38" s="103"/>
      <c r="C38" s="100"/>
      <c r="D38" s="100"/>
      <c r="E38" s="100"/>
      <c r="F38" s="99">
        <v>0</v>
      </c>
      <c r="G38" s="92">
        <v>0</v>
      </c>
      <c r="H38" s="93">
        <f t="shared" si="0"/>
        <v>0</v>
      </c>
      <c r="I38" s="93">
        <f t="shared" si="1"/>
        <v>0</v>
      </c>
      <c r="J38" s="94">
        <f t="shared" si="2"/>
      </c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</row>
    <row r="39" spans="1:100" s="96" customFormat="1" ht="12.75">
      <c r="A39" s="97">
        <f t="shared" si="3"/>
        <v>31</v>
      </c>
      <c r="B39" s="103"/>
      <c r="C39" s="100"/>
      <c r="D39" s="100"/>
      <c r="E39" s="100"/>
      <c r="F39" s="99">
        <v>0</v>
      </c>
      <c r="G39" s="92">
        <v>0</v>
      </c>
      <c r="H39" s="93">
        <f t="shared" si="0"/>
        <v>0</v>
      </c>
      <c r="I39" s="93">
        <f t="shared" si="1"/>
        <v>0</v>
      </c>
      <c r="J39" s="94">
        <f t="shared" si="2"/>
      </c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</row>
    <row r="40" spans="1:100" s="96" customFormat="1" ht="12.75">
      <c r="A40" s="97">
        <f t="shared" si="3"/>
        <v>32</v>
      </c>
      <c r="B40" s="103"/>
      <c r="C40" s="100"/>
      <c r="D40" s="100"/>
      <c r="E40" s="100"/>
      <c r="F40" s="99">
        <v>0</v>
      </c>
      <c r="G40" s="92">
        <v>0</v>
      </c>
      <c r="H40" s="93">
        <f t="shared" si="0"/>
        <v>0</v>
      </c>
      <c r="I40" s="93">
        <f t="shared" si="1"/>
        <v>0</v>
      </c>
      <c r="J40" s="94">
        <f t="shared" si="2"/>
      </c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</row>
    <row r="41" spans="1:100" s="96" customFormat="1" ht="12.75">
      <c r="A41" s="97">
        <f t="shared" si="3"/>
        <v>33</v>
      </c>
      <c r="B41" s="103"/>
      <c r="C41" s="100"/>
      <c r="D41" s="100"/>
      <c r="E41" s="100"/>
      <c r="F41" s="99">
        <v>0</v>
      </c>
      <c r="G41" s="92">
        <v>0</v>
      </c>
      <c r="H41" s="93">
        <f aca="true" t="shared" si="4" ref="H41:H72">G41*Sensib</f>
        <v>0</v>
      </c>
      <c r="I41" s="93">
        <f aca="true" t="shared" si="5" ref="I41:I72">F41*H41</f>
        <v>0</v>
      </c>
      <c r="J41" s="94">
        <f aca="true" t="shared" si="6" ref="J41:J72">IF(I41&gt;0,RANK(I41,AmeaPreVE,0),"")</f>
      </c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</row>
    <row r="42" spans="1:100" s="96" customFormat="1" ht="12.75">
      <c r="A42" s="97">
        <f aca="true" t="shared" si="7" ref="A42:A73">A41+1</f>
        <v>34</v>
      </c>
      <c r="B42" s="103"/>
      <c r="C42" s="100"/>
      <c r="D42" s="100"/>
      <c r="E42" s="100"/>
      <c r="F42" s="99">
        <v>0</v>
      </c>
      <c r="G42" s="92">
        <v>0</v>
      </c>
      <c r="H42" s="93">
        <f t="shared" si="4"/>
        <v>0</v>
      </c>
      <c r="I42" s="93">
        <f t="shared" si="5"/>
        <v>0</v>
      </c>
      <c r="J42" s="94">
        <f t="shared" si="6"/>
      </c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</row>
    <row r="43" spans="1:100" s="96" customFormat="1" ht="12.75">
      <c r="A43" s="97">
        <f t="shared" si="7"/>
        <v>35</v>
      </c>
      <c r="B43" s="103"/>
      <c r="C43" s="100"/>
      <c r="D43" s="100"/>
      <c r="E43" s="100"/>
      <c r="F43" s="99">
        <v>0</v>
      </c>
      <c r="G43" s="92">
        <v>0</v>
      </c>
      <c r="H43" s="93">
        <f t="shared" si="4"/>
        <v>0</v>
      </c>
      <c r="I43" s="93">
        <f t="shared" si="5"/>
        <v>0</v>
      </c>
      <c r="J43" s="94">
        <f t="shared" si="6"/>
      </c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</row>
    <row r="44" spans="1:100" s="96" customFormat="1" ht="12.75">
      <c r="A44" s="97">
        <f t="shared" si="7"/>
        <v>36</v>
      </c>
      <c r="B44" s="103"/>
      <c r="C44" s="100"/>
      <c r="D44" s="100"/>
      <c r="E44" s="100"/>
      <c r="F44" s="99">
        <v>0</v>
      </c>
      <c r="G44" s="92">
        <v>0</v>
      </c>
      <c r="H44" s="93">
        <f t="shared" si="4"/>
        <v>0</v>
      </c>
      <c r="I44" s="93">
        <f t="shared" si="5"/>
        <v>0</v>
      </c>
      <c r="J44" s="94">
        <f t="shared" si="6"/>
      </c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</row>
    <row r="45" spans="1:100" s="96" customFormat="1" ht="12.75">
      <c r="A45" s="97">
        <f t="shared" si="7"/>
        <v>37</v>
      </c>
      <c r="B45" s="103"/>
      <c r="C45" s="100"/>
      <c r="D45" s="100"/>
      <c r="E45" s="100"/>
      <c r="F45" s="99">
        <v>0</v>
      </c>
      <c r="G45" s="92">
        <v>0</v>
      </c>
      <c r="H45" s="93">
        <f t="shared" si="4"/>
        <v>0</v>
      </c>
      <c r="I45" s="93">
        <f t="shared" si="5"/>
        <v>0</v>
      </c>
      <c r="J45" s="94">
        <f t="shared" si="6"/>
      </c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</row>
    <row r="46" spans="1:100" s="96" customFormat="1" ht="12.75">
      <c r="A46" s="97">
        <f t="shared" si="7"/>
        <v>38</v>
      </c>
      <c r="B46" s="103"/>
      <c r="C46" s="100"/>
      <c r="D46" s="100"/>
      <c r="E46" s="100"/>
      <c r="F46" s="99">
        <v>0</v>
      </c>
      <c r="G46" s="92">
        <v>0</v>
      </c>
      <c r="H46" s="93">
        <f t="shared" si="4"/>
        <v>0</v>
      </c>
      <c r="I46" s="93">
        <f t="shared" si="5"/>
        <v>0</v>
      </c>
      <c r="J46" s="94">
        <f t="shared" si="6"/>
      </c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</row>
    <row r="47" spans="1:100" s="96" customFormat="1" ht="12.75">
      <c r="A47" s="97">
        <f t="shared" si="7"/>
        <v>39</v>
      </c>
      <c r="B47" s="103"/>
      <c r="C47" s="100"/>
      <c r="D47" s="100"/>
      <c r="E47" s="100"/>
      <c r="F47" s="99">
        <v>0</v>
      </c>
      <c r="G47" s="92">
        <v>0</v>
      </c>
      <c r="H47" s="93">
        <f t="shared" si="4"/>
        <v>0</v>
      </c>
      <c r="I47" s="93">
        <f t="shared" si="5"/>
        <v>0</v>
      </c>
      <c r="J47" s="94">
        <f t="shared" si="6"/>
      </c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</row>
    <row r="48" spans="1:100" s="96" customFormat="1" ht="12.75">
      <c r="A48" s="97">
        <f t="shared" si="7"/>
        <v>40</v>
      </c>
      <c r="B48" s="103"/>
      <c r="C48" s="100"/>
      <c r="D48" s="100"/>
      <c r="E48" s="100"/>
      <c r="F48" s="99">
        <v>0</v>
      </c>
      <c r="G48" s="92">
        <v>0</v>
      </c>
      <c r="H48" s="93">
        <f t="shared" si="4"/>
        <v>0</v>
      </c>
      <c r="I48" s="93">
        <f t="shared" si="5"/>
        <v>0</v>
      </c>
      <c r="J48" s="94">
        <f t="shared" si="6"/>
      </c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</row>
    <row r="49" spans="1:100" s="96" customFormat="1" ht="12.75">
      <c r="A49" s="97">
        <f t="shared" si="7"/>
        <v>41</v>
      </c>
      <c r="B49" s="103"/>
      <c r="C49" s="100"/>
      <c r="D49" s="100"/>
      <c r="E49" s="100"/>
      <c r="F49" s="99">
        <v>0</v>
      </c>
      <c r="G49" s="92">
        <v>0</v>
      </c>
      <c r="H49" s="93">
        <f t="shared" si="4"/>
        <v>0</v>
      </c>
      <c r="I49" s="93">
        <f t="shared" si="5"/>
        <v>0</v>
      </c>
      <c r="J49" s="94">
        <f t="shared" si="6"/>
      </c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</row>
    <row r="50" spans="1:100" s="96" customFormat="1" ht="12.75">
      <c r="A50" s="97">
        <f t="shared" si="7"/>
        <v>42</v>
      </c>
      <c r="B50" s="103"/>
      <c r="C50" s="100"/>
      <c r="D50" s="100"/>
      <c r="E50" s="100"/>
      <c r="F50" s="99">
        <v>0</v>
      </c>
      <c r="G50" s="92">
        <v>0</v>
      </c>
      <c r="H50" s="93">
        <f t="shared" si="4"/>
        <v>0</v>
      </c>
      <c r="I50" s="93">
        <f t="shared" si="5"/>
        <v>0</v>
      </c>
      <c r="J50" s="94">
        <f t="shared" si="6"/>
      </c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</row>
    <row r="51" spans="1:100" s="96" customFormat="1" ht="12.75">
      <c r="A51" s="97">
        <f t="shared" si="7"/>
        <v>43</v>
      </c>
      <c r="B51" s="103"/>
      <c r="C51" s="100"/>
      <c r="D51" s="100"/>
      <c r="E51" s="100"/>
      <c r="F51" s="99">
        <v>0</v>
      </c>
      <c r="G51" s="92">
        <v>0</v>
      </c>
      <c r="H51" s="93">
        <f t="shared" si="4"/>
        <v>0</v>
      </c>
      <c r="I51" s="93">
        <f t="shared" si="5"/>
        <v>0</v>
      </c>
      <c r="J51" s="94">
        <f t="shared" si="6"/>
      </c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</row>
    <row r="52" spans="1:100" s="96" customFormat="1" ht="12.75">
      <c r="A52" s="97">
        <f t="shared" si="7"/>
        <v>44</v>
      </c>
      <c r="B52" s="103"/>
      <c r="C52" s="100"/>
      <c r="D52" s="100"/>
      <c r="E52" s="100"/>
      <c r="F52" s="99">
        <v>0</v>
      </c>
      <c r="G52" s="92">
        <v>0</v>
      </c>
      <c r="H52" s="93">
        <f t="shared" si="4"/>
        <v>0</v>
      </c>
      <c r="I52" s="93">
        <f t="shared" si="5"/>
        <v>0</v>
      </c>
      <c r="J52" s="94">
        <f t="shared" si="6"/>
      </c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</row>
    <row r="53" spans="1:100" s="96" customFormat="1" ht="12.75">
      <c r="A53" s="97">
        <f t="shared" si="7"/>
        <v>45</v>
      </c>
      <c r="B53" s="103"/>
      <c r="C53" s="100"/>
      <c r="D53" s="100"/>
      <c r="E53" s="100"/>
      <c r="F53" s="99">
        <v>0</v>
      </c>
      <c r="G53" s="92">
        <v>0</v>
      </c>
      <c r="H53" s="93">
        <f t="shared" si="4"/>
        <v>0</v>
      </c>
      <c r="I53" s="93">
        <f t="shared" si="5"/>
        <v>0</v>
      </c>
      <c r="J53" s="94">
        <f t="shared" si="6"/>
      </c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</row>
    <row r="54" spans="1:100" s="96" customFormat="1" ht="12.75">
      <c r="A54" s="97">
        <f t="shared" si="7"/>
        <v>46</v>
      </c>
      <c r="B54" s="103"/>
      <c r="C54" s="100"/>
      <c r="D54" s="100"/>
      <c r="E54" s="100"/>
      <c r="F54" s="99">
        <v>0</v>
      </c>
      <c r="G54" s="92">
        <v>0</v>
      </c>
      <c r="H54" s="93">
        <f t="shared" si="4"/>
        <v>0</v>
      </c>
      <c r="I54" s="93">
        <f t="shared" si="5"/>
        <v>0</v>
      </c>
      <c r="J54" s="94">
        <f t="shared" si="6"/>
      </c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</row>
    <row r="55" spans="1:100" s="96" customFormat="1" ht="12.75">
      <c r="A55" s="97">
        <f t="shared" si="7"/>
        <v>47</v>
      </c>
      <c r="B55" s="103"/>
      <c r="C55" s="100"/>
      <c r="D55" s="100"/>
      <c r="E55" s="100"/>
      <c r="F55" s="99">
        <v>0</v>
      </c>
      <c r="G55" s="92">
        <v>0</v>
      </c>
      <c r="H55" s="93">
        <f t="shared" si="4"/>
        <v>0</v>
      </c>
      <c r="I55" s="93">
        <f t="shared" si="5"/>
        <v>0</v>
      </c>
      <c r="J55" s="94">
        <f t="shared" si="6"/>
      </c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</row>
    <row r="56" spans="1:100" s="96" customFormat="1" ht="12.75">
      <c r="A56" s="97">
        <f t="shared" si="7"/>
        <v>48</v>
      </c>
      <c r="B56" s="103"/>
      <c r="C56" s="100"/>
      <c r="D56" s="100"/>
      <c r="E56" s="100"/>
      <c r="F56" s="99">
        <v>0</v>
      </c>
      <c r="G56" s="92">
        <v>0</v>
      </c>
      <c r="H56" s="93">
        <f t="shared" si="4"/>
        <v>0</v>
      </c>
      <c r="I56" s="93">
        <f t="shared" si="5"/>
        <v>0</v>
      </c>
      <c r="J56" s="94">
        <f t="shared" si="6"/>
      </c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</row>
    <row r="57" spans="1:100" s="96" customFormat="1" ht="12.75">
      <c r="A57" s="97">
        <f t="shared" si="7"/>
        <v>49</v>
      </c>
      <c r="B57" s="103"/>
      <c r="C57" s="100"/>
      <c r="D57" s="100"/>
      <c r="E57" s="100"/>
      <c r="F57" s="99">
        <v>0</v>
      </c>
      <c r="G57" s="92">
        <v>0</v>
      </c>
      <c r="H57" s="93">
        <f t="shared" si="4"/>
        <v>0</v>
      </c>
      <c r="I57" s="93">
        <f t="shared" si="5"/>
        <v>0</v>
      </c>
      <c r="J57" s="94">
        <f t="shared" si="6"/>
      </c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</row>
    <row r="58" spans="1:100" s="96" customFormat="1" ht="12.75">
      <c r="A58" s="97">
        <f t="shared" si="7"/>
        <v>50</v>
      </c>
      <c r="B58" s="103"/>
      <c r="C58" s="100"/>
      <c r="D58" s="100"/>
      <c r="E58" s="100"/>
      <c r="F58" s="99">
        <v>0</v>
      </c>
      <c r="G58" s="92">
        <v>0</v>
      </c>
      <c r="H58" s="93">
        <f t="shared" si="4"/>
        <v>0</v>
      </c>
      <c r="I58" s="93">
        <f t="shared" si="5"/>
        <v>0</v>
      </c>
      <c r="J58" s="94">
        <f t="shared" si="6"/>
      </c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</row>
    <row r="59" spans="1:100" s="96" customFormat="1" ht="12.75">
      <c r="A59" s="97">
        <f t="shared" si="7"/>
        <v>51</v>
      </c>
      <c r="B59" s="103"/>
      <c r="C59" s="100"/>
      <c r="D59" s="100"/>
      <c r="E59" s="100"/>
      <c r="F59" s="99">
        <v>0</v>
      </c>
      <c r="G59" s="92">
        <v>0</v>
      </c>
      <c r="H59" s="93">
        <f t="shared" si="4"/>
        <v>0</v>
      </c>
      <c r="I59" s="93">
        <f t="shared" si="5"/>
        <v>0</v>
      </c>
      <c r="J59" s="94">
        <f t="shared" si="6"/>
      </c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</row>
    <row r="60" spans="1:100" s="96" customFormat="1" ht="12.75">
      <c r="A60" s="97">
        <f t="shared" si="7"/>
        <v>52</v>
      </c>
      <c r="B60" s="103"/>
      <c r="C60" s="100"/>
      <c r="D60" s="100"/>
      <c r="E60" s="100"/>
      <c r="F60" s="99">
        <v>0</v>
      </c>
      <c r="G60" s="92">
        <v>0</v>
      </c>
      <c r="H60" s="93">
        <f t="shared" si="4"/>
        <v>0</v>
      </c>
      <c r="I60" s="93">
        <f t="shared" si="5"/>
        <v>0</v>
      </c>
      <c r="J60" s="94">
        <f t="shared" si="6"/>
      </c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</row>
    <row r="61" spans="1:100" s="96" customFormat="1" ht="12.75">
      <c r="A61" s="97">
        <f t="shared" si="7"/>
        <v>53</v>
      </c>
      <c r="B61" s="103"/>
      <c r="C61" s="100"/>
      <c r="D61" s="100"/>
      <c r="E61" s="100"/>
      <c r="F61" s="99">
        <v>0</v>
      </c>
      <c r="G61" s="92">
        <v>0</v>
      </c>
      <c r="H61" s="93">
        <f t="shared" si="4"/>
        <v>0</v>
      </c>
      <c r="I61" s="93">
        <f t="shared" si="5"/>
        <v>0</v>
      </c>
      <c r="J61" s="94">
        <f t="shared" si="6"/>
      </c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</row>
    <row r="62" spans="1:100" s="96" customFormat="1" ht="12.75">
      <c r="A62" s="97">
        <f t="shared" si="7"/>
        <v>54</v>
      </c>
      <c r="B62" s="103"/>
      <c r="C62" s="101"/>
      <c r="D62" s="100"/>
      <c r="E62" s="100"/>
      <c r="F62" s="99">
        <v>0</v>
      </c>
      <c r="G62" s="92">
        <v>0</v>
      </c>
      <c r="H62" s="93">
        <f t="shared" si="4"/>
        <v>0</v>
      </c>
      <c r="I62" s="93">
        <f t="shared" si="5"/>
        <v>0</v>
      </c>
      <c r="J62" s="94">
        <f t="shared" si="6"/>
      </c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</row>
    <row r="63" spans="1:100" s="96" customFormat="1" ht="12.75">
      <c r="A63" s="97">
        <f t="shared" si="7"/>
        <v>55</v>
      </c>
      <c r="B63" s="103"/>
      <c r="C63" s="101"/>
      <c r="D63" s="100"/>
      <c r="E63" s="100"/>
      <c r="F63" s="99">
        <v>0</v>
      </c>
      <c r="G63" s="92">
        <v>0</v>
      </c>
      <c r="H63" s="93">
        <f t="shared" si="4"/>
        <v>0</v>
      </c>
      <c r="I63" s="93">
        <f t="shared" si="5"/>
        <v>0</v>
      </c>
      <c r="J63" s="94">
        <f t="shared" si="6"/>
      </c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</row>
    <row r="64" spans="1:100" s="96" customFormat="1" ht="12.75">
      <c r="A64" s="97">
        <f t="shared" si="7"/>
        <v>56</v>
      </c>
      <c r="B64" s="103"/>
      <c r="C64" s="102"/>
      <c r="D64" s="100"/>
      <c r="E64" s="100"/>
      <c r="F64" s="99">
        <v>0</v>
      </c>
      <c r="G64" s="92">
        <v>0</v>
      </c>
      <c r="H64" s="93">
        <f t="shared" si="4"/>
        <v>0</v>
      </c>
      <c r="I64" s="93">
        <f t="shared" si="5"/>
        <v>0</v>
      </c>
      <c r="J64" s="94">
        <f t="shared" si="6"/>
      </c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</row>
    <row r="65" spans="1:100" s="96" customFormat="1" ht="12.75">
      <c r="A65" s="97">
        <f t="shared" si="7"/>
        <v>57</v>
      </c>
      <c r="B65" s="103"/>
      <c r="C65" s="100"/>
      <c r="D65" s="100"/>
      <c r="E65" s="100"/>
      <c r="F65" s="99">
        <v>0</v>
      </c>
      <c r="G65" s="92">
        <v>0</v>
      </c>
      <c r="H65" s="93">
        <f t="shared" si="4"/>
        <v>0</v>
      </c>
      <c r="I65" s="93">
        <f t="shared" si="5"/>
        <v>0</v>
      </c>
      <c r="J65" s="94">
        <f t="shared" si="6"/>
      </c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</row>
    <row r="66" spans="1:100" s="96" customFormat="1" ht="12.75">
      <c r="A66" s="97">
        <f t="shared" si="7"/>
        <v>58</v>
      </c>
      <c r="B66" s="103"/>
      <c r="C66" s="100"/>
      <c r="D66" s="100"/>
      <c r="E66" s="100"/>
      <c r="F66" s="99">
        <v>0</v>
      </c>
      <c r="G66" s="92">
        <v>0</v>
      </c>
      <c r="H66" s="93">
        <f t="shared" si="4"/>
        <v>0</v>
      </c>
      <c r="I66" s="93">
        <f t="shared" si="5"/>
        <v>0</v>
      </c>
      <c r="J66" s="94">
        <f t="shared" si="6"/>
      </c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</row>
    <row r="67" spans="1:100" s="96" customFormat="1" ht="12.75">
      <c r="A67" s="97">
        <f t="shared" si="7"/>
        <v>59</v>
      </c>
      <c r="B67" s="103"/>
      <c r="C67" s="100"/>
      <c r="D67" s="100"/>
      <c r="E67" s="100"/>
      <c r="F67" s="99">
        <v>0</v>
      </c>
      <c r="G67" s="92">
        <v>0</v>
      </c>
      <c r="H67" s="93">
        <f t="shared" si="4"/>
        <v>0</v>
      </c>
      <c r="I67" s="93">
        <f t="shared" si="5"/>
        <v>0</v>
      </c>
      <c r="J67" s="94">
        <f t="shared" si="6"/>
      </c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</row>
    <row r="68" spans="1:100" s="96" customFormat="1" ht="12.75">
      <c r="A68" s="97">
        <f t="shared" si="7"/>
        <v>60</v>
      </c>
      <c r="B68" s="103"/>
      <c r="C68" s="100"/>
      <c r="D68" s="100"/>
      <c r="E68" s="100"/>
      <c r="F68" s="99">
        <v>0</v>
      </c>
      <c r="G68" s="92">
        <v>0</v>
      </c>
      <c r="H68" s="93">
        <f t="shared" si="4"/>
        <v>0</v>
      </c>
      <c r="I68" s="93">
        <f t="shared" si="5"/>
        <v>0</v>
      </c>
      <c r="J68" s="94">
        <f t="shared" si="6"/>
      </c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5"/>
      <c r="CF68" s="95"/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</row>
    <row r="69" spans="1:100" s="96" customFormat="1" ht="12.75">
      <c r="A69" s="97">
        <f t="shared" si="7"/>
        <v>61</v>
      </c>
      <c r="B69" s="103"/>
      <c r="C69" s="100"/>
      <c r="D69" s="100"/>
      <c r="E69" s="100"/>
      <c r="F69" s="99">
        <v>0</v>
      </c>
      <c r="G69" s="92">
        <v>0</v>
      </c>
      <c r="H69" s="93">
        <f t="shared" si="4"/>
        <v>0</v>
      </c>
      <c r="I69" s="93">
        <f t="shared" si="5"/>
        <v>0</v>
      </c>
      <c r="J69" s="94">
        <f t="shared" si="6"/>
      </c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</row>
    <row r="70" spans="1:100" s="96" customFormat="1" ht="12.75">
      <c r="A70" s="97">
        <f t="shared" si="7"/>
        <v>62</v>
      </c>
      <c r="B70" s="103"/>
      <c r="C70" s="100"/>
      <c r="D70" s="100"/>
      <c r="E70" s="100"/>
      <c r="F70" s="99">
        <v>0</v>
      </c>
      <c r="G70" s="92">
        <v>0</v>
      </c>
      <c r="H70" s="93">
        <f t="shared" si="4"/>
        <v>0</v>
      </c>
      <c r="I70" s="93">
        <f t="shared" si="5"/>
        <v>0</v>
      </c>
      <c r="J70" s="94">
        <f t="shared" si="6"/>
      </c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</row>
    <row r="71" spans="1:100" s="96" customFormat="1" ht="12.75">
      <c r="A71" s="97">
        <f t="shared" si="7"/>
        <v>63</v>
      </c>
      <c r="B71" s="103"/>
      <c r="C71" s="100"/>
      <c r="D71" s="100"/>
      <c r="E71" s="100"/>
      <c r="F71" s="99">
        <v>0</v>
      </c>
      <c r="G71" s="92">
        <v>0</v>
      </c>
      <c r="H71" s="93">
        <f t="shared" si="4"/>
        <v>0</v>
      </c>
      <c r="I71" s="93">
        <f t="shared" si="5"/>
        <v>0</v>
      </c>
      <c r="J71" s="94">
        <f t="shared" si="6"/>
      </c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95"/>
    </row>
    <row r="72" spans="1:100" s="96" customFormat="1" ht="12.75">
      <c r="A72" s="97">
        <f t="shared" si="7"/>
        <v>64</v>
      </c>
      <c r="B72" s="103"/>
      <c r="C72" s="100"/>
      <c r="D72" s="100"/>
      <c r="E72" s="100"/>
      <c r="F72" s="99">
        <v>0</v>
      </c>
      <c r="G72" s="92">
        <v>0</v>
      </c>
      <c r="H72" s="93">
        <f t="shared" si="4"/>
        <v>0</v>
      </c>
      <c r="I72" s="93">
        <f t="shared" si="5"/>
        <v>0</v>
      </c>
      <c r="J72" s="94">
        <f t="shared" si="6"/>
      </c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</row>
    <row r="73" spans="1:100" s="96" customFormat="1" ht="12.75">
      <c r="A73" s="97">
        <f t="shared" si="7"/>
        <v>65</v>
      </c>
      <c r="B73" s="103"/>
      <c r="C73" s="100"/>
      <c r="D73" s="100"/>
      <c r="E73" s="100"/>
      <c r="F73" s="99">
        <v>0</v>
      </c>
      <c r="G73" s="92">
        <v>0</v>
      </c>
      <c r="H73" s="93">
        <f aca="true" t="shared" si="8" ref="H73:H104">G73*Sensib</f>
        <v>0</v>
      </c>
      <c r="I73" s="93">
        <f aca="true" t="shared" si="9" ref="I73:I104">F73*H73</f>
        <v>0</v>
      </c>
      <c r="J73" s="94">
        <f aca="true" t="shared" si="10" ref="J73:J104">IF(I73&gt;0,RANK(I73,AmeaPreVE,0),"")</f>
      </c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5"/>
      <c r="CO73" s="95"/>
      <c r="CP73" s="95"/>
      <c r="CQ73" s="95"/>
      <c r="CR73" s="95"/>
      <c r="CS73" s="95"/>
      <c r="CT73" s="95"/>
      <c r="CU73" s="95"/>
      <c r="CV73" s="95"/>
    </row>
    <row r="74" spans="1:100" s="96" customFormat="1" ht="12.75">
      <c r="A74" s="97">
        <f aca="true" t="shared" si="11" ref="A74:A105">A73+1</f>
        <v>66</v>
      </c>
      <c r="B74" s="103"/>
      <c r="C74" s="100"/>
      <c r="D74" s="100"/>
      <c r="E74" s="100"/>
      <c r="F74" s="99">
        <v>0</v>
      </c>
      <c r="G74" s="92">
        <v>0</v>
      </c>
      <c r="H74" s="93">
        <f t="shared" si="8"/>
        <v>0</v>
      </c>
      <c r="I74" s="93">
        <f t="shared" si="9"/>
        <v>0</v>
      </c>
      <c r="J74" s="94">
        <f t="shared" si="10"/>
      </c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95"/>
      <c r="CH74" s="95"/>
      <c r="CI74" s="95"/>
      <c r="CJ74" s="95"/>
      <c r="CK74" s="95"/>
      <c r="CL74" s="95"/>
      <c r="CM74" s="95"/>
      <c r="CN74" s="95"/>
      <c r="CO74" s="95"/>
      <c r="CP74" s="95"/>
      <c r="CQ74" s="95"/>
      <c r="CR74" s="95"/>
      <c r="CS74" s="95"/>
      <c r="CT74" s="95"/>
      <c r="CU74" s="95"/>
      <c r="CV74" s="95"/>
    </row>
    <row r="75" spans="1:100" s="96" customFormat="1" ht="12.75">
      <c r="A75" s="97">
        <f t="shared" si="11"/>
        <v>67</v>
      </c>
      <c r="B75" s="103"/>
      <c r="C75" s="100"/>
      <c r="D75" s="100"/>
      <c r="E75" s="100"/>
      <c r="F75" s="99">
        <v>0</v>
      </c>
      <c r="G75" s="92">
        <v>0</v>
      </c>
      <c r="H75" s="93">
        <f t="shared" si="8"/>
        <v>0</v>
      </c>
      <c r="I75" s="93">
        <f t="shared" si="9"/>
        <v>0</v>
      </c>
      <c r="J75" s="94">
        <f t="shared" si="10"/>
      </c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</row>
    <row r="76" spans="1:100" s="96" customFormat="1" ht="12.75">
      <c r="A76" s="97">
        <f t="shared" si="11"/>
        <v>68</v>
      </c>
      <c r="B76" s="103"/>
      <c r="C76" s="100"/>
      <c r="D76" s="100"/>
      <c r="E76" s="100"/>
      <c r="F76" s="99">
        <v>0</v>
      </c>
      <c r="G76" s="92">
        <v>0</v>
      </c>
      <c r="H76" s="93">
        <f t="shared" si="8"/>
        <v>0</v>
      </c>
      <c r="I76" s="93">
        <f t="shared" si="9"/>
        <v>0</v>
      </c>
      <c r="J76" s="94">
        <f t="shared" si="10"/>
      </c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5"/>
    </row>
    <row r="77" spans="1:100" s="96" customFormat="1" ht="12.75">
      <c r="A77" s="97">
        <f t="shared" si="11"/>
        <v>69</v>
      </c>
      <c r="B77" s="103"/>
      <c r="C77" s="100"/>
      <c r="D77" s="100"/>
      <c r="E77" s="100"/>
      <c r="F77" s="99">
        <v>0</v>
      </c>
      <c r="G77" s="92">
        <v>0</v>
      </c>
      <c r="H77" s="93">
        <f t="shared" si="8"/>
        <v>0</v>
      </c>
      <c r="I77" s="93">
        <f t="shared" si="9"/>
        <v>0</v>
      </c>
      <c r="J77" s="94">
        <f t="shared" si="10"/>
      </c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</row>
    <row r="78" spans="1:100" s="96" customFormat="1" ht="12.75">
      <c r="A78" s="97">
        <f t="shared" si="11"/>
        <v>70</v>
      </c>
      <c r="B78" s="103"/>
      <c r="C78" s="100"/>
      <c r="D78" s="100"/>
      <c r="E78" s="100"/>
      <c r="F78" s="99">
        <v>0</v>
      </c>
      <c r="G78" s="92">
        <v>0</v>
      </c>
      <c r="H78" s="93">
        <f t="shared" si="8"/>
        <v>0</v>
      </c>
      <c r="I78" s="93">
        <f t="shared" si="9"/>
        <v>0</v>
      </c>
      <c r="J78" s="94">
        <f t="shared" si="10"/>
      </c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</row>
    <row r="79" spans="1:100" s="96" customFormat="1" ht="12.75">
      <c r="A79" s="97">
        <f t="shared" si="11"/>
        <v>71</v>
      </c>
      <c r="B79" s="103"/>
      <c r="C79" s="100"/>
      <c r="D79" s="100"/>
      <c r="E79" s="100"/>
      <c r="F79" s="99">
        <v>0</v>
      </c>
      <c r="G79" s="92">
        <v>0</v>
      </c>
      <c r="H79" s="93">
        <f t="shared" si="8"/>
        <v>0</v>
      </c>
      <c r="I79" s="93">
        <f t="shared" si="9"/>
        <v>0</v>
      </c>
      <c r="J79" s="94">
        <f t="shared" si="10"/>
      </c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</row>
    <row r="80" spans="1:100" s="96" customFormat="1" ht="12.75">
      <c r="A80" s="97">
        <f t="shared" si="11"/>
        <v>72</v>
      </c>
      <c r="B80" s="103"/>
      <c r="C80" s="100"/>
      <c r="D80" s="100"/>
      <c r="E80" s="100"/>
      <c r="F80" s="99">
        <v>0</v>
      </c>
      <c r="G80" s="92">
        <v>0</v>
      </c>
      <c r="H80" s="93">
        <f t="shared" si="8"/>
        <v>0</v>
      </c>
      <c r="I80" s="93">
        <f t="shared" si="9"/>
        <v>0</v>
      </c>
      <c r="J80" s="94">
        <f t="shared" si="10"/>
      </c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</row>
    <row r="81" spans="1:100" s="96" customFormat="1" ht="12.75">
      <c r="A81" s="97">
        <f t="shared" si="11"/>
        <v>73</v>
      </c>
      <c r="B81" s="103"/>
      <c r="C81" s="100"/>
      <c r="D81" s="100"/>
      <c r="E81" s="100"/>
      <c r="F81" s="99">
        <v>0</v>
      </c>
      <c r="G81" s="92">
        <v>0</v>
      </c>
      <c r="H81" s="93">
        <f t="shared" si="8"/>
        <v>0</v>
      </c>
      <c r="I81" s="93">
        <f t="shared" si="9"/>
        <v>0</v>
      </c>
      <c r="J81" s="94">
        <f t="shared" si="10"/>
      </c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5"/>
      <c r="CO81" s="95"/>
      <c r="CP81" s="95"/>
      <c r="CQ81" s="95"/>
      <c r="CR81" s="95"/>
      <c r="CS81" s="95"/>
      <c r="CT81" s="95"/>
      <c r="CU81" s="95"/>
      <c r="CV81" s="95"/>
    </row>
    <row r="82" spans="1:100" s="96" customFormat="1" ht="12.75">
      <c r="A82" s="97">
        <f t="shared" si="11"/>
        <v>74</v>
      </c>
      <c r="B82" s="103"/>
      <c r="C82" s="100"/>
      <c r="D82" s="100"/>
      <c r="E82" s="100"/>
      <c r="F82" s="99">
        <v>0</v>
      </c>
      <c r="G82" s="92">
        <v>0</v>
      </c>
      <c r="H82" s="93">
        <f t="shared" si="8"/>
        <v>0</v>
      </c>
      <c r="I82" s="93">
        <f t="shared" si="9"/>
        <v>0</v>
      </c>
      <c r="J82" s="94">
        <f t="shared" si="10"/>
      </c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95"/>
    </row>
    <row r="83" spans="1:100" s="96" customFormat="1" ht="12.75">
      <c r="A83" s="97">
        <f t="shared" si="11"/>
        <v>75</v>
      </c>
      <c r="B83" s="103"/>
      <c r="C83" s="100"/>
      <c r="D83" s="100"/>
      <c r="E83" s="100"/>
      <c r="F83" s="99">
        <v>0</v>
      </c>
      <c r="G83" s="92">
        <v>0</v>
      </c>
      <c r="H83" s="93">
        <f t="shared" si="8"/>
        <v>0</v>
      </c>
      <c r="I83" s="93">
        <f t="shared" si="9"/>
        <v>0</v>
      </c>
      <c r="J83" s="94">
        <f t="shared" si="10"/>
      </c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5"/>
      <c r="CV83" s="95"/>
    </row>
    <row r="84" spans="1:100" s="96" customFormat="1" ht="12.75">
      <c r="A84" s="97">
        <f t="shared" si="11"/>
        <v>76</v>
      </c>
      <c r="B84" s="103"/>
      <c r="C84" s="100"/>
      <c r="D84" s="100"/>
      <c r="E84" s="100"/>
      <c r="F84" s="99">
        <v>0</v>
      </c>
      <c r="G84" s="92">
        <v>0</v>
      </c>
      <c r="H84" s="93">
        <f t="shared" si="8"/>
        <v>0</v>
      </c>
      <c r="I84" s="93">
        <f t="shared" si="9"/>
        <v>0</v>
      </c>
      <c r="J84" s="94">
        <f t="shared" si="10"/>
      </c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/>
      <c r="CC84" s="95"/>
      <c r="CD84" s="95"/>
      <c r="CE84" s="95"/>
      <c r="CF84" s="95"/>
      <c r="CG84" s="95"/>
      <c r="CH84" s="95"/>
      <c r="CI84" s="95"/>
      <c r="CJ84" s="95"/>
      <c r="CK84" s="95"/>
      <c r="CL84" s="95"/>
      <c r="CM84" s="95"/>
      <c r="CN84" s="95"/>
      <c r="CO84" s="95"/>
      <c r="CP84" s="95"/>
      <c r="CQ84" s="95"/>
      <c r="CR84" s="95"/>
      <c r="CS84" s="95"/>
      <c r="CT84" s="95"/>
      <c r="CU84" s="95"/>
      <c r="CV84" s="95"/>
    </row>
    <row r="85" spans="1:100" s="96" customFormat="1" ht="12.75">
      <c r="A85" s="97">
        <f t="shared" si="11"/>
        <v>77</v>
      </c>
      <c r="B85" s="103"/>
      <c r="C85" s="100"/>
      <c r="D85" s="100"/>
      <c r="E85" s="100"/>
      <c r="F85" s="99">
        <v>0</v>
      </c>
      <c r="G85" s="92">
        <v>0</v>
      </c>
      <c r="H85" s="93">
        <f t="shared" si="8"/>
        <v>0</v>
      </c>
      <c r="I85" s="93">
        <f t="shared" si="9"/>
        <v>0</v>
      </c>
      <c r="J85" s="94">
        <f t="shared" si="10"/>
      </c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  <c r="CC85" s="95"/>
      <c r="CD85" s="95"/>
      <c r="CE85" s="95"/>
      <c r="CF85" s="95"/>
      <c r="CG85" s="95"/>
      <c r="CH85" s="95"/>
      <c r="CI85" s="95"/>
      <c r="CJ85" s="95"/>
      <c r="CK85" s="95"/>
      <c r="CL85" s="95"/>
      <c r="CM85" s="95"/>
      <c r="CN85" s="95"/>
      <c r="CO85" s="95"/>
      <c r="CP85" s="95"/>
      <c r="CQ85" s="95"/>
      <c r="CR85" s="95"/>
      <c r="CS85" s="95"/>
      <c r="CT85" s="95"/>
      <c r="CU85" s="95"/>
      <c r="CV85" s="95"/>
    </row>
    <row r="86" spans="1:100" s="96" customFormat="1" ht="12.75">
      <c r="A86" s="97">
        <f t="shared" si="11"/>
        <v>78</v>
      </c>
      <c r="B86" s="103"/>
      <c r="C86" s="100"/>
      <c r="D86" s="100"/>
      <c r="E86" s="100"/>
      <c r="F86" s="99">
        <v>0</v>
      </c>
      <c r="G86" s="92">
        <v>0</v>
      </c>
      <c r="H86" s="93">
        <f t="shared" si="8"/>
        <v>0</v>
      </c>
      <c r="I86" s="93">
        <f t="shared" si="9"/>
        <v>0</v>
      </c>
      <c r="J86" s="94">
        <f t="shared" si="10"/>
      </c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  <c r="BX86" s="95"/>
      <c r="BY86" s="95"/>
      <c r="BZ86" s="95"/>
      <c r="CA86" s="95"/>
      <c r="CB86" s="95"/>
      <c r="CC86" s="95"/>
      <c r="CD86" s="95"/>
      <c r="CE86" s="95"/>
      <c r="CF86" s="95"/>
      <c r="CG86" s="95"/>
      <c r="CH86" s="95"/>
      <c r="CI86" s="95"/>
      <c r="CJ86" s="95"/>
      <c r="CK86" s="95"/>
      <c r="CL86" s="95"/>
      <c r="CM86" s="95"/>
      <c r="CN86" s="95"/>
      <c r="CO86" s="95"/>
      <c r="CP86" s="95"/>
      <c r="CQ86" s="95"/>
      <c r="CR86" s="95"/>
      <c r="CS86" s="95"/>
      <c r="CT86" s="95"/>
      <c r="CU86" s="95"/>
      <c r="CV86" s="95"/>
    </row>
    <row r="87" spans="1:100" s="96" customFormat="1" ht="12.75">
      <c r="A87" s="97">
        <f t="shared" si="11"/>
        <v>79</v>
      </c>
      <c r="B87" s="103"/>
      <c r="C87" s="100"/>
      <c r="D87" s="100"/>
      <c r="E87" s="100"/>
      <c r="F87" s="99">
        <v>0</v>
      </c>
      <c r="G87" s="92">
        <v>0</v>
      </c>
      <c r="H87" s="93">
        <f t="shared" si="8"/>
        <v>0</v>
      </c>
      <c r="I87" s="93">
        <f t="shared" si="9"/>
        <v>0</v>
      </c>
      <c r="J87" s="94">
        <f t="shared" si="10"/>
      </c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5"/>
      <c r="CA87" s="95"/>
      <c r="CB87" s="95"/>
      <c r="CC87" s="95"/>
      <c r="CD87" s="95"/>
      <c r="CE87" s="95"/>
      <c r="CF87" s="95"/>
      <c r="CG87" s="95"/>
      <c r="CH87" s="95"/>
      <c r="CI87" s="95"/>
      <c r="CJ87" s="95"/>
      <c r="CK87" s="95"/>
      <c r="CL87" s="95"/>
      <c r="CM87" s="95"/>
      <c r="CN87" s="95"/>
      <c r="CO87" s="95"/>
      <c r="CP87" s="95"/>
      <c r="CQ87" s="95"/>
      <c r="CR87" s="95"/>
      <c r="CS87" s="95"/>
      <c r="CT87" s="95"/>
      <c r="CU87" s="95"/>
      <c r="CV87" s="95"/>
    </row>
    <row r="88" spans="1:100" s="96" customFormat="1" ht="12.75">
      <c r="A88" s="97">
        <f t="shared" si="11"/>
        <v>80</v>
      </c>
      <c r="B88" s="103"/>
      <c r="C88" s="100"/>
      <c r="D88" s="100"/>
      <c r="E88" s="100"/>
      <c r="F88" s="99">
        <v>0</v>
      </c>
      <c r="G88" s="92">
        <v>0</v>
      </c>
      <c r="H88" s="93">
        <f t="shared" si="8"/>
        <v>0</v>
      </c>
      <c r="I88" s="93">
        <f t="shared" si="9"/>
        <v>0</v>
      </c>
      <c r="J88" s="94">
        <f t="shared" si="10"/>
      </c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95"/>
      <c r="BZ88" s="95"/>
      <c r="CA88" s="95"/>
      <c r="CB88" s="95"/>
      <c r="CC88" s="95"/>
      <c r="CD88" s="95"/>
      <c r="CE88" s="95"/>
      <c r="CF88" s="95"/>
      <c r="CG88" s="95"/>
      <c r="CH88" s="95"/>
      <c r="CI88" s="95"/>
      <c r="CJ88" s="95"/>
      <c r="CK88" s="95"/>
      <c r="CL88" s="95"/>
      <c r="CM88" s="95"/>
      <c r="CN88" s="95"/>
      <c r="CO88" s="95"/>
      <c r="CP88" s="95"/>
      <c r="CQ88" s="95"/>
      <c r="CR88" s="95"/>
      <c r="CS88" s="95"/>
      <c r="CT88" s="95"/>
      <c r="CU88" s="95"/>
      <c r="CV88" s="95"/>
    </row>
    <row r="89" spans="1:100" s="96" customFormat="1" ht="12.75">
      <c r="A89" s="97">
        <f t="shared" si="11"/>
        <v>81</v>
      </c>
      <c r="B89" s="103"/>
      <c r="C89" s="100"/>
      <c r="D89" s="100"/>
      <c r="E89" s="100"/>
      <c r="F89" s="99">
        <v>0</v>
      </c>
      <c r="G89" s="92">
        <v>0</v>
      </c>
      <c r="H89" s="93">
        <f t="shared" si="8"/>
        <v>0</v>
      </c>
      <c r="I89" s="93">
        <f t="shared" si="9"/>
        <v>0</v>
      </c>
      <c r="J89" s="94">
        <f t="shared" si="10"/>
      </c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  <c r="CC89" s="95"/>
      <c r="CD89" s="95"/>
      <c r="CE89" s="95"/>
      <c r="CF89" s="95"/>
      <c r="CG89" s="95"/>
      <c r="CH89" s="95"/>
      <c r="CI89" s="95"/>
      <c r="CJ89" s="95"/>
      <c r="CK89" s="95"/>
      <c r="CL89" s="95"/>
      <c r="CM89" s="95"/>
      <c r="CN89" s="95"/>
      <c r="CO89" s="95"/>
      <c r="CP89" s="95"/>
      <c r="CQ89" s="95"/>
      <c r="CR89" s="95"/>
      <c r="CS89" s="95"/>
      <c r="CT89" s="95"/>
      <c r="CU89" s="95"/>
      <c r="CV89" s="95"/>
    </row>
    <row r="90" spans="1:100" s="96" customFormat="1" ht="12.75">
      <c r="A90" s="97">
        <f t="shared" si="11"/>
        <v>82</v>
      </c>
      <c r="B90" s="103"/>
      <c r="C90" s="100"/>
      <c r="D90" s="100"/>
      <c r="E90" s="100"/>
      <c r="F90" s="99">
        <v>0</v>
      </c>
      <c r="G90" s="92">
        <v>0</v>
      </c>
      <c r="H90" s="93">
        <f t="shared" si="8"/>
        <v>0</v>
      </c>
      <c r="I90" s="93">
        <f t="shared" si="9"/>
        <v>0</v>
      </c>
      <c r="J90" s="94">
        <f t="shared" si="10"/>
      </c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  <c r="CC90" s="95"/>
      <c r="CD90" s="95"/>
      <c r="CE90" s="95"/>
      <c r="CF90" s="95"/>
      <c r="CG90" s="95"/>
      <c r="CH90" s="95"/>
      <c r="CI90" s="95"/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5"/>
      <c r="CV90" s="95"/>
    </row>
    <row r="91" spans="1:100" s="96" customFormat="1" ht="12.75">
      <c r="A91" s="97">
        <f t="shared" si="11"/>
        <v>83</v>
      </c>
      <c r="B91" s="103"/>
      <c r="C91" s="100"/>
      <c r="D91" s="100"/>
      <c r="E91" s="100"/>
      <c r="F91" s="99">
        <v>0</v>
      </c>
      <c r="G91" s="92">
        <v>0</v>
      </c>
      <c r="H91" s="93">
        <f t="shared" si="8"/>
        <v>0</v>
      </c>
      <c r="I91" s="93">
        <f t="shared" si="9"/>
        <v>0</v>
      </c>
      <c r="J91" s="94">
        <f t="shared" si="10"/>
      </c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95"/>
      <c r="BY91" s="95"/>
      <c r="BZ91" s="95"/>
      <c r="CA91" s="95"/>
      <c r="CB91" s="95"/>
      <c r="CC91" s="95"/>
      <c r="CD91" s="95"/>
      <c r="CE91" s="95"/>
      <c r="CF91" s="95"/>
      <c r="CG91" s="95"/>
      <c r="CH91" s="95"/>
      <c r="CI91" s="95"/>
      <c r="CJ91" s="95"/>
      <c r="CK91" s="95"/>
      <c r="CL91" s="95"/>
      <c r="CM91" s="95"/>
      <c r="CN91" s="95"/>
      <c r="CO91" s="95"/>
      <c r="CP91" s="95"/>
      <c r="CQ91" s="95"/>
      <c r="CR91" s="95"/>
      <c r="CS91" s="95"/>
      <c r="CT91" s="95"/>
      <c r="CU91" s="95"/>
      <c r="CV91" s="95"/>
    </row>
    <row r="92" spans="1:100" s="96" customFormat="1" ht="12.75">
      <c r="A92" s="97">
        <f t="shared" si="11"/>
        <v>84</v>
      </c>
      <c r="B92" s="103"/>
      <c r="C92" s="100"/>
      <c r="D92" s="100"/>
      <c r="E92" s="100"/>
      <c r="F92" s="99">
        <v>0</v>
      </c>
      <c r="G92" s="92">
        <v>0</v>
      </c>
      <c r="H92" s="93">
        <f t="shared" si="8"/>
        <v>0</v>
      </c>
      <c r="I92" s="93">
        <f t="shared" si="9"/>
        <v>0</v>
      </c>
      <c r="J92" s="94">
        <f t="shared" si="10"/>
      </c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5"/>
      <c r="BY92" s="95"/>
      <c r="BZ92" s="95"/>
      <c r="CA92" s="95"/>
      <c r="CB92" s="95"/>
      <c r="CC92" s="95"/>
      <c r="CD92" s="95"/>
      <c r="CE92" s="95"/>
      <c r="CF92" s="95"/>
      <c r="CG92" s="95"/>
      <c r="CH92" s="95"/>
      <c r="CI92" s="95"/>
      <c r="CJ92" s="95"/>
      <c r="CK92" s="95"/>
      <c r="CL92" s="95"/>
      <c r="CM92" s="95"/>
      <c r="CN92" s="95"/>
      <c r="CO92" s="95"/>
      <c r="CP92" s="95"/>
      <c r="CQ92" s="95"/>
      <c r="CR92" s="95"/>
      <c r="CS92" s="95"/>
      <c r="CT92" s="95"/>
      <c r="CU92" s="95"/>
      <c r="CV92" s="95"/>
    </row>
    <row r="93" spans="1:100" s="96" customFormat="1" ht="12.75">
      <c r="A93" s="97">
        <f t="shared" si="11"/>
        <v>85</v>
      </c>
      <c r="B93" s="103"/>
      <c r="C93" s="100"/>
      <c r="D93" s="100"/>
      <c r="E93" s="100"/>
      <c r="F93" s="99">
        <v>0</v>
      </c>
      <c r="G93" s="92">
        <v>0</v>
      </c>
      <c r="H93" s="93">
        <f t="shared" si="8"/>
        <v>0</v>
      </c>
      <c r="I93" s="93">
        <f t="shared" si="9"/>
        <v>0</v>
      </c>
      <c r="J93" s="94">
        <f t="shared" si="10"/>
      </c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5"/>
      <c r="BZ93" s="95"/>
      <c r="CA93" s="95"/>
      <c r="CB93" s="95"/>
      <c r="CC93" s="95"/>
      <c r="CD93" s="95"/>
      <c r="CE93" s="95"/>
      <c r="CF93" s="95"/>
      <c r="CG93" s="95"/>
      <c r="CH93" s="95"/>
      <c r="CI93" s="95"/>
      <c r="CJ93" s="95"/>
      <c r="CK93" s="95"/>
      <c r="CL93" s="95"/>
      <c r="CM93" s="95"/>
      <c r="CN93" s="95"/>
      <c r="CO93" s="95"/>
      <c r="CP93" s="95"/>
      <c r="CQ93" s="95"/>
      <c r="CR93" s="95"/>
      <c r="CS93" s="95"/>
      <c r="CT93" s="95"/>
      <c r="CU93" s="95"/>
      <c r="CV93" s="95"/>
    </row>
    <row r="94" spans="1:100" s="96" customFormat="1" ht="12.75">
      <c r="A94" s="97">
        <f t="shared" si="11"/>
        <v>86</v>
      </c>
      <c r="B94" s="103"/>
      <c r="C94" s="100"/>
      <c r="D94" s="100"/>
      <c r="E94" s="100"/>
      <c r="F94" s="99">
        <v>0</v>
      </c>
      <c r="G94" s="92">
        <v>0</v>
      </c>
      <c r="H94" s="93">
        <f t="shared" si="8"/>
        <v>0</v>
      </c>
      <c r="I94" s="93">
        <f t="shared" si="9"/>
        <v>0</v>
      </c>
      <c r="J94" s="94">
        <f t="shared" si="10"/>
      </c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5"/>
      <c r="CA94" s="95"/>
      <c r="CB94" s="95"/>
      <c r="CC94" s="95"/>
      <c r="CD94" s="95"/>
      <c r="CE94" s="95"/>
      <c r="CF94" s="95"/>
      <c r="CG94" s="95"/>
      <c r="CH94" s="95"/>
      <c r="CI94" s="95"/>
      <c r="CJ94" s="95"/>
      <c r="CK94" s="95"/>
      <c r="CL94" s="95"/>
      <c r="CM94" s="95"/>
      <c r="CN94" s="95"/>
      <c r="CO94" s="95"/>
      <c r="CP94" s="95"/>
      <c r="CQ94" s="95"/>
      <c r="CR94" s="95"/>
      <c r="CS94" s="95"/>
      <c r="CT94" s="95"/>
      <c r="CU94" s="95"/>
      <c r="CV94" s="95"/>
    </row>
    <row r="95" spans="1:100" s="96" customFormat="1" ht="12.75">
      <c r="A95" s="97">
        <f t="shared" si="11"/>
        <v>87</v>
      </c>
      <c r="B95" s="103"/>
      <c r="C95" s="100"/>
      <c r="D95" s="100"/>
      <c r="E95" s="100"/>
      <c r="F95" s="99">
        <v>0</v>
      </c>
      <c r="G95" s="92">
        <v>0</v>
      </c>
      <c r="H95" s="93">
        <f t="shared" si="8"/>
        <v>0</v>
      </c>
      <c r="I95" s="93">
        <f t="shared" si="9"/>
        <v>0</v>
      </c>
      <c r="J95" s="94">
        <f t="shared" si="10"/>
      </c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5"/>
      <c r="BW95" s="95"/>
      <c r="BX95" s="95"/>
      <c r="BY95" s="95"/>
      <c r="BZ95" s="95"/>
      <c r="CA95" s="95"/>
      <c r="CB95" s="95"/>
      <c r="CC95" s="95"/>
      <c r="CD95" s="95"/>
      <c r="CE95" s="95"/>
      <c r="CF95" s="95"/>
      <c r="CG95" s="95"/>
      <c r="CH95" s="95"/>
      <c r="CI95" s="95"/>
      <c r="CJ95" s="95"/>
      <c r="CK95" s="95"/>
      <c r="CL95" s="95"/>
      <c r="CM95" s="95"/>
      <c r="CN95" s="95"/>
      <c r="CO95" s="95"/>
      <c r="CP95" s="95"/>
      <c r="CQ95" s="95"/>
      <c r="CR95" s="95"/>
      <c r="CS95" s="95"/>
      <c r="CT95" s="95"/>
      <c r="CU95" s="95"/>
      <c r="CV95" s="95"/>
    </row>
    <row r="96" spans="1:100" s="96" customFormat="1" ht="12.75">
      <c r="A96" s="97">
        <f t="shared" si="11"/>
        <v>88</v>
      </c>
      <c r="B96" s="103"/>
      <c r="C96" s="100"/>
      <c r="D96" s="100"/>
      <c r="E96" s="100"/>
      <c r="F96" s="99">
        <v>0</v>
      </c>
      <c r="G96" s="92">
        <v>0</v>
      </c>
      <c r="H96" s="93">
        <f t="shared" si="8"/>
        <v>0</v>
      </c>
      <c r="I96" s="93">
        <f t="shared" si="9"/>
        <v>0</v>
      </c>
      <c r="J96" s="94">
        <f t="shared" si="10"/>
      </c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5"/>
      <c r="BY96" s="95"/>
      <c r="BZ96" s="95"/>
      <c r="CA96" s="95"/>
      <c r="CB96" s="95"/>
      <c r="CC96" s="95"/>
      <c r="CD96" s="95"/>
      <c r="CE96" s="95"/>
      <c r="CF96" s="95"/>
      <c r="CG96" s="95"/>
      <c r="CH96" s="95"/>
      <c r="CI96" s="95"/>
      <c r="CJ96" s="95"/>
      <c r="CK96" s="95"/>
      <c r="CL96" s="95"/>
      <c r="CM96" s="95"/>
      <c r="CN96" s="95"/>
      <c r="CO96" s="95"/>
      <c r="CP96" s="95"/>
      <c r="CQ96" s="95"/>
      <c r="CR96" s="95"/>
      <c r="CS96" s="95"/>
      <c r="CT96" s="95"/>
      <c r="CU96" s="95"/>
      <c r="CV96" s="95"/>
    </row>
    <row r="97" spans="1:100" s="96" customFormat="1" ht="12.75">
      <c r="A97" s="97">
        <f t="shared" si="11"/>
        <v>89</v>
      </c>
      <c r="B97" s="103"/>
      <c r="C97" s="100"/>
      <c r="D97" s="100"/>
      <c r="E97" s="100"/>
      <c r="F97" s="99">
        <v>0</v>
      </c>
      <c r="G97" s="92">
        <v>0</v>
      </c>
      <c r="H97" s="93">
        <f t="shared" si="8"/>
        <v>0</v>
      </c>
      <c r="I97" s="93">
        <f t="shared" si="9"/>
        <v>0</v>
      </c>
      <c r="J97" s="94">
        <f t="shared" si="10"/>
      </c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5"/>
      <c r="BZ97" s="95"/>
      <c r="CA97" s="95"/>
      <c r="CB97" s="95"/>
      <c r="CC97" s="95"/>
      <c r="CD97" s="95"/>
      <c r="CE97" s="95"/>
      <c r="CF97" s="95"/>
      <c r="CG97" s="95"/>
      <c r="CH97" s="95"/>
      <c r="CI97" s="95"/>
      <c r="CJ97" s="95"/>
      <c r="CK97" s="95"/>
      <c r="CL97" s="95"/>
      <c r="CM97" s="95"/>
      <c r="CN97" s="95"/>
      <c r="CO97" s="95"/>
      <c r="CP97" s="95"/>
      <c r="CQ97" s="95"/>
      <c r="CR97" s="95"/>
      <c r="CS97" s="95"/>
      <c r="CT97" s="95"/>
      <c r="CU97" s="95"/>
      <c r="CV97" s="95"/>
    </row>
    <row r="98" spans="1:100" s="96" customFormat="1" ht="12.75">
      <c r="A98" s="97">
        <f t="shared" si="11"/>
        <v>90</v>
      </c>
      <c r="B98" s="103"/>
      <c r="C98" s="100"/>
      <c r="D98" s="100"/>
      <c r="E98" s="100"/>
      <c r="F98" s="99">
        <v>0</v>
      </c>
      <c r="G98" s="92">
        <v>0</v>
      </c>
      <c r="H98" s="93">
        <f t="shared" si="8"/>
        <v>0</v>
      </c>
      <c r="I98" s="93">
        <f t="shared" si="9"/>
        <v>0</v>
      </c>
      <c r="J98" s="94">
        <f t="shared" si="10"/>
      </c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  <c r="CC98" s="95"/>
      <c r="CD98" s="95"/>
      <c r="CE98" s="95"/>
      <c r="CF98" s="95"/>
      <c r="CG98" s="95"/>
      <c r="CH98" s="95"/>
      <c r="CI98" s="95"/>
      <c r="CJ98" s="95"/>
      <c r="CK98" s="95"/>
      <c r="CL98" s="95"/>
      <c r="CM98" s="95"/>
      <c r="CN98" s="95"/>
      <c r="CO98" s="95"/>
      <c r="CP98" s="95"/>
      <c r="CQ98" s="95"/>
      <c r="CR98" s="95"/>
      <c r="CS98" s="95"/>
      <c r="CT98" s="95"/>
      <c r="CU98" s="95"/>
      <c r="CV98" s="95"/>
    </row>
    <row r="99" spans="1:100" s="96" customFormat="1" ht="12.75">
      <c r="A99" s="97">
        <f t="shared" si="11"/>
        <v>91</v>
      </c>
      <c r="B99" s="103"/>
      <c r="C99" s="100"/>
      <c r="D99" s="100"/>
      <c r="E99" s="100"/>
      <c r="F99" s="99">
        <v>0</v>
      </c>
      <c r="G99" s="92">
        <v>0</v>
      </c>
      <c r="H99" s="93">
        <f t="shared" si="8"/>
        <v>0</v>
      </c>
      <c r="I99" s="93">
        <f t="shared" si="9"/>
        <v>0</v>
      </c>
      <c r="J99" s="94">
        <f t="shared" si="10"/>
      </c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5"/>
      <c r="BR99" s="95"/>
      <c r="BS99" s="95"/>
      <c r="BT99" s="95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  <c r="CO99" s="95"/>
      <c r="CP99" s="95"/>
      <c r="CQ99" s="95"/>
      <c r="CR99" s="95"/>
      <c r="CS99" s="95"/>
      <c r="CT99" s="95"/>
      <c r="CU99" s="95"/>
      <c r="CV99" s="95"/>
    </row>
    <row r="100" spans="1:100" s="96" customFormat="1" ht="12.75">
      <c r="A100" s="97">
        <f t="shared" si="11"/>
        <v>92</v>
      </c>
      <c r="B100" s="103"/>
      <c r="C100" s="100"/>
      <c r="D100" s="100"/>
      <c r="E100" s="100"/>
      <c r="F100" s="99">
        <v>0</v>
      </c>
      <c r="G100" s="92">
        <v>0</v>
      </c>
      <c r="H100" s="93">
        <f t="shared" si="8"/>
        <v>0</v>
      </c>
      <c r="I100" s="93">
        <f t="shared" si="9"/>
        <v>0</v>
      </c>
      <c r="J100" s="94">
        <f t="shared" si="10"/>
      </c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5"/>
      <c r="BX100" s="95"/>
      <c r="BY100" s="95"/>
      <c r="BZ100" s="95"/>
      <c r="CA100" s="95"/>
      <c r="CB100" s="95"/>
      <c r="CC100" s="95"/>
      <c r="CD100" s="95"/>
      <c r="CE100" s="95"/>
      <c r="CF100" s="95"/>
      <c r="CG100" s="95"/>
      <c r="CH100" s="95"/>
      <c r="CI100" s="95"/>
      <c r="CJ100" s="95"/>
      <c r="CK100" s="95"/>
      <c r="CL100" s="95"/>
      <c r="CM100" s="95"/>
      <c r="CN100" s="95"/>
      <c r="CO100" s="95"/>
      <c r="CP100" s="95"/>
      <c r="CQ100" s="95"/>
      <c r="CR100" s="95"/>
      <c r="CS100" s="95"/>
      <c r="CT100" s="95"/>
      <c r="CU100" s="95"/>
      <c r="CV100" s="95"/>
    </row>
    <row r="101" spans="1:100" s="96" customFormat="1" ht="12.75">
      <c r="A101" s="97">
        <f t="shared" si="11"/>
        <v>93</v>
      </c>
      <c r="B101" s="103"/>
      <c r="C101" s="100"/>
      <c r="D101" s="100"/>
      <c r="E101" s="100"/>
      <c r="F101" s="99">
        <v>0</v>
      </c>
      <c r="G101" s="92">
        <v>0</v>
      </c>
      <c r="H101" s="93">
        <f t="shared" si="8"/>
        <v>0</v>
      </c>
      <c r="I101" s="93">
        <f t="shared" si="9"/>
        <v>0</v>
      </c>
      <c r="J101" s="94">
        <f t="shared" si="10"/>
      </c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  <c r="BV101" s="95"/>
      <c r="BW101" s="95"/>
      <c r="BX101" s="95"/>
      <c r="BY101" s="95"/>
      <c r="BZ101" s="95"/>
      <c r="CA101" s="95"/>
      <c r="CB101" s="95"/>
      <c r="CC101" s="95"/>
      <c r="CD101" s="95"/>
      <c r="CE101" s="95"/>
      <c r="CF101" s="95"/>
      <c r="CG101" s="95"/>
      <c r="CH101" s="95"/>
      <c r="CI101" s="95"/>
      <c r="CJ101" s="95"/>
      <c r="CK101" s="95"/>
      <c r="CL101" s="95"/>
      <c r="CM101" s="95"/>
      <c r="CN101" s="95"/>
      <c r="CO101" s="95"/>
      <c r="CP101" s="95"/>
      <c r="CQ101" s="95"/>
      <c r="CR101" s="95"/>
      <c r="CS101" s="95"/>
      <c r="CT101" s="95"/>
      <c r="CU101" s="95"/>
      <c r="CV101" s="95"/>
    </row>
    <row r="102" spans="1:100" s="96" customFormat="1" ht="12.75">
      <c r="A102" s="97">
        <f t="shared" si="11"/>
        <v>94</v>
      </c>
      <c r="B102" s="103"/>
      <c r="C102" s="100"/>
      <c r="D102" s="100"/>
      <c r="E102" s="100"/>
      <c r="F102" s="99">
        <v>0</v>
      </c>
      <c r="G102" s="92">
        <v>0</v>
      </c>
      <c r="H102" s="93">
        <f t="shared" si="8"/>
        <v>0</v>
      </c>
      <c r="I102" s="93">
        <f t="shared" si="9"/>
        <v>0</v>
      </c>
      <c r="J102" s="94">
        <f t="shared" si="10"/>
      </c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  <c r="BV102" s="95"/>
      <c r="BW102" s="95"/>
      <c r="BX102" s="95"/>
      <c r="BY102" s="95"/>
      <c r="BZ102" s="95"/>
      <c r="CA102" s="95"/>
      <c r="CB102" s="95"/>
      <c r="CC102" s="95"/>
      <c r="CD102" s="95"/>
      <c r="CE102" s="95"/>
      <c r="CF102" s="95"/>
      <c r="CG102" s="95"/>
      <c r="CH102" s="95"/>
      <c r="CI102" s="95"/>
      <c r="CJ102" s="95"/>
      <c r="CK102" s="95"/>
      <c r="CL102" s="95"/>
      <c r="CM102" s="95"/>
      <c r="CN102" s="95"/>
      <c r="CO102" s="95"/>
      <c r="CP102" s="95"/>
      <c r="CQ102" s="95"/>
      <c r="CR102" s="95"/>
      <c r="CS102" s="95"/>
      <c r="CT102" s="95"/>
      <c r="CU102" s="95"/>
      <c r="CV102" s="95"/>
    </row>
    <row r="103" spans="1:100" s="96" customFormat="1" ht="12.75">
      <c r="A103" s="97">
        <f t="shared" si="11"/>
        <v>95</v>
      </c>
      <c r="B103" s="103"/>
      <c r="C103" s="100"/>
      <c r="D103" s="100"/>
      <c r="E103" s="100"/>
      <c r="F103" s="99">
        <v>0</v>
      </c>
      <c r="G103" s="92">
        <v>0</v>
      </c>
      <c r="H103" s="93">
        <f t="shared" si="8"/>
        <v>0</v>
      </c>
      <c r="I103" s="93">
        <f t="shared" si="9"/>
        <v>0</v>
      </c>
      <c r="J103" s="94">
        <f t="shared" si="10"/>
      </c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95"/>
      <c r="BW103" s="95"/>
      <c r="BX103" s="95"/>
      <c r="BY103" s="95"/>
      <c r="BZ103" s="95"/>
      <c r="CA103" s="95"/>
      <c r="CB103" s="95"/>
      <c r="CC103" s="95"/>
      <c r="CD103" s="95"/>
      <c r="CE103" s="95"/>
      <c r="CF103" s="95"/>
      <c r="CG103" s="95"/>
      <c r="CH103" s="95"/>
      <c r="CI103" s="95"/>
      <c r="CJ103" s="95"/>
      <c r="CK103" s="95"/>
      <c r="CL103" s="95"/>
      <c r="CM103" s="95"/>
      <c r="CN103" s="95"/>
      <c r="CO103" s="95"/>
      <c r="CP103" s="95"/>
      <c r="CQ103" s="95"/>
      <c r="CR103" s="95"/>
      <c r="CS103" s="95"/>
      <c r="CT103" s="95"/>
      <c r="CU103" s="95"/>
      <c r="CV103" s="95"/>
    </row>
    <row r="104" spans="1:100" s="96" customFormat="1" ht="12.75">
      <c r="A104" s="97">
        <f t="shared" si="11"/>
        <v>96</v>
      </c>
      <c r="B104" s="103"/>
      <c r="C104" s="100"/>
      <c r="D104" s="100"/>
      <c r="E104" s="100"/>
      <c r="F104" s="99">
        <v>0</v>
      </c>
      <c r="G104" s="92">
        <v>0</v>
      </c>
      <c r="H104" s="93">
        <f t="shared" si="8"/>
        <v>0</v>
      </c>
      <c r="I104" s="93">
        <f t="shared" si="9"/>
        <v>0</v>
      </c>
      <c r="J104" s="94">
        <f t="shared" si="10"/>
      </c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95"/>
      <c r="BQ104" s="95"/>
      <c r="BR104" s="95"/>
      <c r="BS104" s="95"/>
      <c r="BT104" s="95"/>
      <c r="BU104" s="95"/>
      <c r="BV104" s="95"/>
      <c r="BW104" s="95"/>
      <c r="BX104" s="95"/>
      <c r="BY104" s="95"/>
      <c r="BZ104" s="95"/>
      <c r="CA104" s="95"/>
      <c r="CB104" s="95"/>
      <c r="CC104" s="95"/>
      <c r="CD104" s="95"/>
      <c r="CE104" s="95"/>
      <c r="CF104" s="95"/>
      <c r="CG104" s="95"/>
      <c r="CH104" s="95"/>
      <c r="CI104" s="95"/>
      <c r="CJ104" s="95"/>
      <c r="CK104" s="95"/>
      <c r="CL104" s="95"/>
      <c r="CM104" s="95"/>
      <c r="CN104" s="95"/>
      <c r="CO104" s="95"/>
      <c r="CP104" s="95"/>
      <c r="CQ104" s="95"/>
      <c r="CR104" s="95"/>
      <c r="CS104" s="95"/>
      <c r="CT104" s="95"/>
      <c r="CU104" s="95"/>
      <c r="CV104" s="95"/>
    </row>
    <row r="105" spans="1:100" s="96" customFormat="1" ht="12.75">
      <c r="A105" s="97">
        <f t="shared" si="11"/>
        <v>97</v>
      </c>
      <c r="B105" s="103"/>
      <c r="C105" s="100"/>
      <c r="D105" s="100"/>
      <c r="E105" s="100"/>
      <c r="F105" s="99">
        <v>0</v>
      </c>
      <c r="G105" s="92">
        <v>0</v>
      </c>
      <c r="H105" s="93">
        <f aca="true" t="shared" si="12" ref="H105:H136">G105*Sensib</f>
        <v>0</v>
      </c>
      <c r="I105" s="93">
        <f aca="true" t="shared" si="13" ref="I105:I136">F105*H105</f>
        <v>0</v>
      </c>
      <c r="J105" s="94">
        <f aca="true" t="shared" si="14" ref="J105:J136">IF(I105&gt;0,RANK(I105,AmeaPreVE,0),"")</f>
      </c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95"/>
      <c r="BX105" s="95"/>
      <c r="BY105" s="95"/>
      <c r="BZ105" s="95"/>
      <c r="CA105" s="95"/>
      <c r="CB105" s="95"/>
      <c r="CC105" s="95"/>
      <c r="CD105" s="95"/>
      <c r="CE105" s="95"/>
      <c r="CF105" s="95"/>
      <c r="CG105" s="95"/>
      <c r="CH105" s="95"/>
      <c r="CI105" s="95"/>
      <c r="CJ105" s="95"/>
      <c r="CK105" s="95"/>
      <c r="CL105" s="95"/>
      <c r="CM105" s="95"/>
      <c r="CN105" s="95"/>
      <c r="CO105" s="95"/>
      <c r="CP105" s="95"/>
      <c r="CQ105" s="95"/>
      <c r="CR105" s="95"/>
      <c r="CS105" s="95"/>
      <c r="CT105" s="95"/>
      <c r="CU105" s="95"/>
      <c r="CV105" s="95"/>
    </row>
    <row r="106" spans="1:100" s="96" customFormat="1" ht="12.75">
      <c r="A106" s="97">
        <f aca="true" t="shared" si="15" ref="A106:A137">A105+1</f>
        <v>98</v>
      </c>
      <c r="B106" s="103"/>
      <c r="C106" s="100"/>
      <c r="D106" s="100"/>
      <c r="E106" s="100"/>
      <c r="F106" s="99">
        <v>0</v>
      </c>
      <c r="G106" s="92">
        <v>0</v>
      </c>
      <c r="H106" s="93">
        <f t="shared" si="12"/>
        <v>0</v>
      </c>
      <c r="I106" s="93">
        <f t="shared" si="13"/>
        <v>0</v>
      </c>
      <c r="J106" s="94">
        <f t="shared" si="14"/>
      </c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  <c r="CC106" s="95"/>
      <c r="CD106" s="95"/>
      <c r="CE106" s="95"/>
      <c r="CF106" s="95"/>
      <c r="CG106" s="95"/>
      <c r="CH106" s="95"/>
      <c r="CI106" s="95"/>
      <c r="CJ106" s="95"/>
      <c r="CK106" s="95"/>
      <c r="CL106" s="95"/>
      <c r="CM106" s="95"/>
      <c r="CN106" s="95"/>
      <c r="CO106" s="95"/>
      <c r="CP106" s="95"/>
      <c r="CQ106" s="95"/>
      <c r="CR106" s="95"/>
      <c r="CS106" s="95"/>
      <c r="CT106" s="95"/>
      <c r="CU106" s="95"/>
      <c r="CV106" s="95"/>
    </row>
    <row r="107" spans="1:100" s="96" customFormat="1" ht="12.75">
      <c r="A107" s="97">
        <f t="shared" si="15"/>
        <v>99</v>
      </c>
      <c r="B107" s="103"/>
      <c r="C107" s="100"/>
      <c r="D107" s="100"/>
      <c r="E107" s="100"/>
      <c r="F107" s="99">
        <v>0</v>
      </c>
      <c r="G107" s="92">
        <v>0</v>
      </c>
      <c r="H107" s="93">
        <f t="shared" si="12"/>
        <v>0</v>
      </c>
      <c r="I107" s="93">
        <f t="shared" si="13"/>
        <v>0</v>
      </c>
      <c r="J107" s="94">
        <f t="shared" si="14"/>
      </c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/>
      <c r="BV107" s="95"/>
      <c r="BW107" s="95"/>
      <c r="BX107" s="95"/>
      <c r="BY107" s="95"/>
      <c r="BZ107" s="95"/>
      <c r="CA107" s="95"/>
      <c r="CB107" s="95"/>
      <c r="CC107" s="95"/>
      <c r="CD107" s="95"/>
      <c r="CE107" s="95"/>
      <c r="CF107" s="95"/>
      <c r="CG107" s="95"/>
      <c r="CH107" s="95"/>
      <c r="CI107" s="95"/>
      <c r="CJ107" s="95"/>
      <c r="CK107" s="95"/>
      <c r="CL107" s="95"/>
      <c r="CM107" s="95"/>
      <c r="CN107" s="95"/>
      <c r="CO107" s="95"/>
      <c r="CP107" s="95"/>
      <c r="CQ107" s="95"/>
      <c r="CR107" s="95"/>
      <c r="CS107" s="95"/>
      <c r="CT107" s="95"/>
      <c r="CU107" s="95"/>
      <c r="CV107" s="95"/>
    </row>
    <row r="108" spans="1:100" s="96" customFormat="1" ht="12.75">
      <c r="A108" s="97">
        <f t="shared" si="15"/>
        <v>100</v>
      </c>
      <c r="B108" s="103"/>
      <c r="C108" s="100"/>
      <c r="D108" s="100"/>
      <c r="E108" s="100"/>
      <c r="F108" s="99">
        <v>0</v>
      </c>
      <c r="G108" s="92">
        <v>0</v>
      </c>
      <c r="H108" s="93">
        <f t="shared" si="12"/>
        <v>0</v>
      </c>
      <c r="I108" s="93">
        <f t="shared" si="13"/>
        <v>0</v>
      </c>
      <c r="J108" s="94">
        <f t="shared" si="14"/>
      </c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  <c r="BU108" s="95"/>
      <c r="BV108" s="95"/>
      <c r="BW108" s="95"/>
      <c r="BX108" s="95"/>
      <c r="BY108" s="95"/>
      <c r="BZ108" s="95"/>
      <c r="CA108" s="95"/>
      <c r="CB108" s="95"/>
      <c r="CC108" s="95"/>
      <c r="CD108" s="95"/>
      <c r="CE108" s="95"/>
      <c r="CF108" s="95"/>
      <c r="CG108" s="95"/>
      <c r="CH108" s="95"/>
      <c r="CI108" s="95"/>
      <c r="CJ108" s="95"/>
      <c r="CK108" s="95"/>
      <c r="CL108" s="95"/>
      <c r="CM108" s="95"/>
      <c r="CN108" s="95"/>
      <c r="CO108" s="95"/>
      <c r="CP108" s="95"/>
      <c r="CQ108" s="95"/>
      <c r="CR108" s="95"/>
      <c r="CS108" s="95"/>
      <c r="CT108" s="95"/>
      <c r="CU108" s="95"/>
      <c r="CV108" s="95"/>
    </row>
    <row r="109" spans="1:100" s="96" customFormat="1" ht="12.75">
      <c r="A109" s="97">
        <f t="shared" si="15"/>
        <v>101</v>
      </c>
      <c r="B109" s="103"/>
      <c r="C109" s="100"/>
      <c r="D109" s="100"/>
      <c r="E109" s="100"/>
      <c r="F109" s="99">
        <v>0</v>
      </c>
      <c r="G109" s="92">
        <v>0</v>
      </c>
      <c r="H109" s="93">
        <f t="shared" si="12"/>
        <v>0</v>
      </c>
      <c r="I109" s="93">
        <f t="shared" si="13"/>
        <v>0</v>
      </c>
      <c r="J109" s="94">
        <f t="shared" si="14"/>
      </c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  <c r="CC109" s="95"/>
      <c r="CD109" s="95"/>
      <c r="CE109" s="95"/>
      <c r="CF109" s="95"/>
      <c r="CG109" s="95"/>
      <c r="CH109" s="95"/>
      <c r="CI109" s="95"/>
      <c r="CJ109" s="95"/>
      <c r="CK109" s="95"/>
      <c r="CL109" s="95"/>
      <c r="CM109" s="95"/>
      <c r="CN109" s="95"/>
      <c r="CO109" s="95"/>
      <c r="CP109" s="95"/>
      <c r="CQ109" s="95"/>
      <c r="CR109" s="95"/>
      <c r="CS109" s="95"/>
      <c r="CT109" s="95"/>
      <c r="CU109" s="95"/>
      <c r="CV109" s="95"/>
    </row>
    <row r="110" spans="1:100" s="96" customFormat="1" ht="12.75">
      <c r="A110" s="97">
        <f t="shared" si="15"/>
        <v>102</v>
      </c>
      <c r="B110" s="103"/>
      <c r="C110" s="100"/>
      <c r="D110" s="100"/>
      <c r="E110" s="100"/>
      <c r="F110" s="99">
        <v>0</v>
      </c>
      <c r="G110" s="92">
        <v>0</v>
      </c>
      <c r="H110" s="93">
        <f t="shared" si="12"/>
        <v>0</v>
      </c>
      <c r="I110" s="93">
        <f t="shared" si="13"/>
        <v>0</v>
      </c>
      <c r="J110" s="94">
        <f t="shared" si="14"/>
      </c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</row>
    <row r="111" spans="1:100" s="96" customFormat="1" ht="12.75">
      <c r="A111" s="97">
        <f t="shared" si="15"/>
        <v>103</v>
      </c>
      <c r="B111" s="103"/>
      <c r="C111" s="100"/>
      <c r="D111" s="100"/>
      <c r="E111" s="100"/>
      <c r="F111" s="99">
        <v>0</v>
      </c>
      <c r="G111" s="92">
        <v>0</v>
      </c>
      <c r="H111" s="93">
        <f t="shared" si="12"/>
        <v>0</v>
      </c>
      <c r="I111" s="93">
        <f t="shared" si="13"/>
        <v>0</v>
      </c>
      <c r="J111" s="94">
        <f t="shared" si="14"/>
      </c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  <c r="CD111" s="95"/>
      <c r="CE111" s="95"/>
      <c r="CF111" s="95"/>
      <c r="CG111" s="95"/>
      <c r="CH111" s="95"/>
      <c r="CI111" s="95"/>
      <c r="CJ111" s="95"/>
      <c r="CK111" s="95"/>
      <c r="CL111" s="95"/>
      <c r="CM111" s="95"/>
      <c r="CN111" s="95"/>
      <c r="CO111" s="95"/>
      <c r="CP111" s="95"/>
      <c r="CQ111" s="95"/>
      <c r="CR111" s="95"/>
      <c r="CS111" s="95"/>
      <c r="CT111" s="95"/>
      <c r="CU111" s="95"/>
      <c r="CV111" s="95"/>
    </row>
    <row r="112" spans="1:100" s="96" customFormat="1" ht="12.75">
      <c r="A112" s="97">
        <f t="shared" si="15"/>
        <v>104</v>
      </c>
      <c r="B112" s="103"/>
      <c r="C112" s="101"/>
      <c r="D112" s="100"/>
      <c r="E112" s="100"/>
      <c r="F112" s="99">
        <v>0</v>
      </c>
      <c r="G112" s="92">
        <v>0</v>
      </c>
      <c r="H112" s="93">
        <f t="shared" si="12"/>
        <v>0</v>
      </c>
      <c r="I112" s="93">
        <f t="shared" si="13"/>
        <v>0</v>
      </c>
      <c r="J112" s="94">
        <f t="shared" si="14"/>
      </c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  <c r="BU112" s="95"/>
      <c r="BV112" s="95"/>
      <c r="BW112" s="95"/>
      <c r="BX112" s="95"/>
      <c r="BY112" s="95"/>
      <c r="BZ112" s="95"/>
      <c r="CA112" s="95"/>
      <c r="CB112" s="95"/>
      <c r="CC112" s="95"/>
      <c r="CD112" s="95"/>
      <c r="CE112" s="95"/>
      <c r="CF112" s="95"/>
      <c r="CG112" s="95"/>
      <c r="CH112" s="95"/>
      <c r="CI112" s="95"/>
      <c r="CJ112" s="95"/>
      <c r="CK112" s="95"/>
      <c r="CL112" s="95"/>
      <c r="CM112" s="95"/>
      <c r="CN112" s="95"/>
      <c r="CO112" s="95"/>
      <c r="CP112" s="95"/>
      <c r="CQ112" s="95"/>
      <c r="CR112" s="95"/>
      <c r="CS112" s="95"/>
      <c r="CT112" s="95"/>
      <c r="CU112" s="95"/>
      <c r="CV112" s="95"/>
    </row>
    <row r="113" spans="1:100" s="96" customFormat="1" ht="12.75">
      <c r="A113" s="97">
        <f t="shared" si="15"/>
        <v>105</v>
      </c>
      <c r="B113" s="103"/>
      <c r="C113" s="101"/>
      <c r="D113" s="100"/>
      <c r="E113" s="100"/>
      <c r="F113" s="99">
        <v>0</v>
      </c>
      <c r="G113" s="92">
        <v>0</v>
      </c>
      <c r="H113" s="93">
        <f t="shared" si="12"/>
        <v>0</v>
      </c>
      <c r="I113" s="93">
        <f t="shared" si="13"/>
        <v>0</v>
      </c>
      <c r="J113" s="94">
        <f t="shared" si="14"/>
      </c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95"/>
      <c r="BT113" s="95"/>
      <c r="BU113" s="95"/>
      <c r="BV113" s="95"/>
      <c r="BW113" s="95"/>
      <c r="BX113" s="95"/>
      <c r="BY113" s="95"/>
      <c r="BZ113" s="95"/>
      <c r="CA113" s="95"/>
      <c r="CB113" s="95"/>
      <c r="CC113" s="95"/>
      <c r="CD113" s="95"/>
      <c r="CE113" s="95"/>
      <c r="CF113" s="95"/>
      <c r="CG113" s="95"/>
      <c r="CH113" s="95"/>
      <c r="CI113" s="95"/>
      <c r="CJ113" s="95"/>
      <c r="CK113" s="95"/>
      <c r="CL113" s="95"/>
      <c r="CM113" s="95"/>
      <c r="CN113" s="95"/>
      <c r="CO113" s="95"/>
      <c r="CP113" s="95"/>
      <c r="CQ113" s="95"/>
      <c r="CR113" s="95"/>
      <c r="CS113" s="95"/>
      <c r="CT113" s="95"/>
      <c r="CU113" s="95"/>
      <c r="CV113" s="95"/>
    </row>
    <row r="114" spans="1:100" s="96" customFormat="1" ht="12.75">
      <c r="A114" s="97">
        <f t="shared" si="15"/>
        <v>106</v>
      </c>
      <c r="B114" s="103"/>
      <c r="C114" s="102"/>
      <c r="D114" s="100"/>
      <c r="E114" s="100"/>
      <c r="F114" s="99">
        <v>0</v>
      </c>
      <c r="G114" s="92">
        <v>0</v>
      </c>
      <c r="H114" s="93">
        <f t="shared" si="12"/>
        <v>0</v>
      </c>
      <c r="I114" s="93">
        <f t="shared" si="13"/>
        <v>0</v>
      </c>
      <c r="J114" s="94">
        <f t="shared" si="14"/>
      </c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  <c r="BV114" s="95"/>
      <c r="BW114" s="95"/>
      <c r="BX114" s="95"/>
      <c r="BY114" s="95"/>
      <c r="BZ114" s="95"/>
      <c r="CA114" s="95"/>
      <c r="CB114" s="95"/>
      <c r="CC114" s="95"/>
      <c r="CD114" s="95"/>
      <c r="CE114" s="95"/>
      <c r="CF114" s="95"/>
      <c r="CG114" s="95"/>
      <c r="CH114" s="95"/>
      <c r="CI114" s="95"/>
      <c r="CJ114" s="95"/>
      <c r="CK114" s="95"/>
      <c r="CL114" s="95"/>
      <c r="CM114" s="95"/>
      <c r="CN114" s="95"/>
      <c r="CO114" s="95"/>
      <c r="CP114" s="95"/>
      <c r="CQ114" s="95"/>
      <c r="CR114" s="95"/>
      <c r="CS114" s="95"/>
      <c r="CT114" s="95"/>
      <c r="CU114" s="95"/>
      <c r="CV114" s="95"/>
    </row>
    <row r="115" spans="1:100" s="96" customFormat="1" ht="12.75">
      <c r="A115" s="97">
        <f t="shared" si="15"/>
        <v>107</v>
      </c>
      <c r="B115" s="103"/>
      <c r="C115" s="100"/>
      <c r="D115" s="100"/>
      <c r="E115" s="100"/>
      <c r="F115" s="99">
        <v>0</v>
      </c>
      <c r="G115" s="92">
        <v>0</v>
      </c>
      <c r="H115" s="93">
        <f t="shared" si="12"/>
        <v>0</v>
      </c>
      <c r="I115" s="93">
        <f t="shared" si="13"/>
        <v>0</v>
      </c>
      <c r="J115" s="94">
        <f t="shared" si="14"/>
      </c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  <c r="BR115" s="95"/>
      <c r="BS115" s="95"/>
      <c r="BT115" s="95"/>
      <c r="BU115" s="95"/>
      <c r="BV115" s="95"/>
      <c r="BW115" s="95"/>
      <c r="BX115" s="95"/>
      <c r="BY115" s="95"/>
      <c r="BZ115" s="95"/>
      <c r="CA115" s="95"/>
      <c r="CB115" s="95"/>
      <c r="CC115" s="95"/>
      <c r="CD115" s="95"/>
      <c r="CE115" s="95"/>
      <c r="CF115" s="95"/>
      <c r="CG115" s="95"/>
      <c r="CH115" s="95"/>
      <c r="CI115" s="95"/>
      <c r="CJ115" s="95"/>
      <c r="CK115" s="95"/>
      <c r="CL115" s="95"/>
      <c r="CM115" s="95"/>
      <c r="CN115" s="95"/>
      <c r="CO115" s="95"/>
      <c r="CP115" s="95"/>
      <c r="CQ115" s="95"/>
      <c r="CR115" s="95"/>
      <c r="CS115" s="95"/>
      <c r="CT115" s="95"/>
      <c r="CU115" s="95"/>
      <c r="CV115" s="95"/>
    </row>
    <row r="116" spans="1:100" s="96" customFormat="1" ht="12.75">
      <c r="A116" s="97">
        <f t="shared" si="15"/>
        <v>108</v>
      </c>
      <c r="B116" s="103"/>
      <c r="C116" s="100"/>
      <c r="D116" s="100"/>
      <c r="E116" s="100"/>
      <c r="F116" s="99">
        <v>0</v>
      </c>
      <c r="G116" s="92">
        <v>0</v>
      </c>
      <c r="H116" s="93">
        <f t="shared" si="12"/>
        <v>0</v>
      </c>
      <c r="I116" s="93">
        <f t="shared" si="13"/>
        <v>0</v>
      </c>
      <c r="J116" s="94">
        <f t="shared" si="14"/>
      </c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  <c r="BP116" s="95"/>
      <c r="BQ116" s="95"/>
      <c r="BR116" s="95"/>
      <c r="BS116" s="95"/>
      <c r="BT116" s="95"/>
      <c r="BU116" s="95"/>
      <c r="BV116" s="95"/>
      <c r="BW116" s="95"/>
      <c r="BX116" s="95"/>
      <c r="BY116" s="95"/>
      <c r="BZ116" s="95"/>
      <c r="CA116" s="95"/>
      <c r="CB116" s="95"/>
      <c r="CC116" s="95"/>
      <c r="CD116" s="95"/>
      <c r="CE116" s="95"/>
      <c r="CF116" s="95"/>
      <c r="CG116" s="95"/>
      <c r="CH116" s="95"/>
      <c r="CI116" s="95"/>
      <c r="CJ116" s="95"/>
      <c r="CK116" s="95"/>
      <c r="CL116" s="95"/>
      <c r="CM116" s="95"/>
      <c r="CN116" s="95"/>
      <c r="CO116" s="95"/>
      <c r="CP116" s="95"/>
      <c r="CQ116" s="95"/>
      <c r="CR116" s="95"/>
      <c r="CS116" s="95"/>
      <c r="CT116" s="95"/>
      <c r="CU116" s="95"/>
      <c r="CV116" s="95"/>
    </row>
    <row r="117" spans="1:100" s="96" customFormat="1" ht="12.75">
      <c r="A117" s="97">
        <f t="shared" si="15"/>
        <v>109</v>
      </c>
      <c r="B117" s="103"/>
      <c r="C117" s="100"/>
      <c r="D117" s="100"/>
      <c r="E117" s="100"/>
      <c r="F117" s="99">
        <v>0</v>
      </c>
      <c r="G117" s="92">
        <v>0</v>
      </c>
      <c r="H117" s="93">
        <f t="shared" si="12"/>
        <v>0</v>
      </c>
      <c r="I117" s="93">
        <f t="shared" si="13"/>
        <v>0</v>
      </c>
      <c r="J117" s="94">
        <f t="shared" si="14"/>
      </c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  <c r="BV117" s="95"/>
      <c r="BW117" s="95"/>
      <c r="BX117" s="95"/>
      <c r="BY117" s="95"/>
      <c r="BZ117" s="95"/>
      <c r="CA117" s="95"/>
      <c r="CB117" s="95"/>
      <c r="CC117" s="95"/>
      <c r="CD117" s="95"/>
      <c r="CE117" s="95"/>
      <c r="CF117" s="95"/>
      <c r="CG117" s="95"/>
      <c r="CH117" s="95"/>
      <c r="CI117" s="95"/>
      <c r="CJ117" s="95"/>
      <c r="CK117" s="95"/>
      <c r="CL117" s="95"/>
      <c r="CM117" s="95"/>
      <c r="CN117" s="95"/>
      <c r="CO117" s="95"/>
      <c r="CP117" s="95"/>
      <c r="CQ117" s="95"/>
      <c r="CR117" s="95"/>
      <c r="CS117" s="95"/>
      <c r="CT117" s="95"/>
      <c r="CU117" s="95"/>
      <c r="CV117" s="95"/>
    </row>
    <row r="118" spans="1:100" s="96" customFormat="1" ht="12.75">
      <c r="A118" s="97">
        <f t="shared" si="15"/>
        <v>110</v>
      </c>
      <c r="B118" s="103"/>
      <c r="C118" s="100"/>
      <c r="D118" s="100"/>
      <c r="E118" s="100"/>
      <c r="F118" s="99">
        <v>0</v>
      </c>
      <c r="G118" s="92">
        <v>0</v>
      </c>
      <c r="H118" s="93">
        <f t="shared" si="12"/>
        <v>0</v>
      </c>
      <c r="I118" s="93">
        <f t="shared" si="13"/>
        <v>0</v>
      </c>
      <c r="J118" s="94">
        <f t="shared" si="14"/>
      </c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/>
      <c r="BV118" s="95"/>
      <c r="BW118" s="95"/>
      <c r="BX118" s="95"/>
      <c r="BY118" s="95"/>
      <c r="BZ118" s="95"/>
      <c r="CA118" s="95"/>
      <c r="CB118" s="95"/>
      <c r="CC118" s="95"/>
      <c r="CD118" s="95"/>
      <c r="CE118" s="95"/>
      <c r="CF118" s="95"/>
      <c r="CG118" s="95"/>
      <c r="CH118" s="95"/>
      <c r="CI118" s="95"/>
      <c r="CJ118" s="95"/>
      <c r="CK118" s="95"/>
      <c r="CL118" s="95"/>
      <c r="CM118" s="95"/>
      <c r="CN118" s="95"/>
      <c r="CO118" s="95"/>
      <c r="CP118" s="95"/>
      <c r="CQ118" s="95"/>
      <c r="CR118" s="95"/>
      <c r="CS118" s="95"/>
      <c r="CT118" s="95"/>
      <c r="CU118" s="95"/>
      <c r="CV118" s="95"/>
    </row>
    <row r="119" spans="1:100" s="96" customFormat="1" ht="12.75">
      <c r="A119" s="97">
        <f t="shared" si="15"/>
        <v>111</v>
      </c>
      <c r="B119" s="103"/>
      <c r="C119" s="100"/>
      <c r="D119" s="100"/>
      <c r="E119" s="100"/>
      <c r="F119" s="99">
        <v>0</v>
      </c>
      <c r="G119" s="92">
        <v>0</v>
      </c>
      <c r="H119" s="93">
        <f t="shared" si="12"/>
        <v>0</v>
      </c>
      <c r="I119" s="93">
        <f t="shared" si="13"/>
        <v>0</v>
      </c>
      <c r="J119" s="94">
        <f t="shared" si="14"/>
      </c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/>
      <c r="BX119" s="95"/>
      <c r="BY119" s="95"/>
      <c r="BZ119" s="95"/>
      <c r="CA119" s="95"/>
      <c r="CB119" s="95"/>
      <c r="CC119" s="95"/>
      <c r="CD119" s="95"/>
      <c r="CE119" s="95"/>
      <c r="CF119" s="95"/>
      <c r="CG119" s="95"/>
      <c r="CH119" s="95"/>
      <c r="CI119" s="95"/>
      <c r="CJ119" s="95"/>
      <c r="CK119" s="95"/>
      <c r="CL119" s="95"/>
      <c r="CM119" s="95"/>
      <c r="CN119" s="95"/>
      <c r="CO119" s="95"/>
      <c r="CP119" s="95"/>
      <c r="CQ119" s="95"/>
      <c r="CR119" s="95"/>
      <c r="CS119" s="95"/>
      <c r="CT119" s="95"/>
      <c r="CU119" s="95"/>
      <c r="CV119" s="95"/>
    </row>
    <row r="120" spans="1:100" s="96" customFormat="1" ht="12.75">
      <c r="A120" s="97">
        <f t="shared" si="15"/>
        <v>112</v>
      </c>
      <c r="B120" s="103"/>
      <c r="C120" s="100"/>
      <c r="D120" s="100"/>
      <c r="E120" s="100"/>
      <c r="F120" s="99">
        <v>0</v>
      </c>
      <c r="G120" s="92">
        <v>0</v>
      </c>
      <c r="H120" s="93">
        <f t="shared" si="12"/>
        <v>0</v>
      </c>
      <c r="I120" s="93">
        <f t="shared" si="13"/>
        <v>0</v>
      </c>
      <c r="J120" s="94">
        <f t="shared" si="14"/>
      </c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  <c r="BV120" s="95"/>
      <c r="BW120" s="95"/>
      <c r="BX120" s="95"/>
      <c r="BY120" s="95"/>
      <c r="BZ120" s="95"/>
      <c r="CA120" s="95"/>
      <c r="CB120" s="95"/>
      <c r="CC120" s="95"/>
      <c r="CD120" s="95"/>
      <c r="CE120" s="95"/>
      <c r="CF120" s="95"/>
      <c r="CG120" s="95"/>
      <c r="CH120" s="95"/>
      <c r="CI120" s="95"/>
      <c r="CJ120" s="95"/>
      <c r="CK120" s="95"/>
      <c r="CL120" s="95"/>
      <c r="CM120" s="95"/>
      <c r="CN120" s="95"/>
      <c r="CO120" s="95"/>
      <c r="CP120" s="95"/>
      <c r="CQ120" s="95"/>
      <c r="CR120" s="95"/>
      <c r="CS120" s="95"/>
      <c r="CT120" s="95"/>
      <c r="CU120" s="95"/>
      <c r="CV120" s="95"/>
    </row>
    <row r="121" spans="1:100" s="96" customFormat="1" ht="12.75">
      <c r="A121" s="97">
        <f t="shared" si="15"/>
        <v>113</v>
      </c>
      <c r="B121" s="103"/>
      <c r="C121" s="100"/>
      <c r="D121" s="100"/>
      <c r="E121" s="100"/>
      <c r="F121" s="99">
        <v>0</v>
      </c>
      <c r="G121" s="92">
        <v>0</v>
      </c>
      <c r="H121" s="93">
        <f t="shared" si="12"/>
        <v>0</v>
      </c>
      <c r="I121" s="93">
        <f t="shared" si="13"/>
        <v>0</v>
      </c>
      <c r="J121" s="94">
        <f t="shared" si="14"/>
      </c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95"/>
      <c r="BR121" s="95"/>
      <c r="BS121" s="95"/>
      <c r="BT121" s="95"/>
      <c r="BU121" s="95"/>
      <c r="BV121" s="95"/>
      <c r="BW121" s="95"/>
      <c r="BX121" s="95"/>
      <c r="BY121" s="95"/>
      <c r="BZ121" s="95"/>
      <c r="CA121" s="95"/>
      <c r="CB121" s="95"/>
      <c r="CC121" s="95"/>
      <c r="CD121" s="95"/>
      <c r="CE121" s="95"/>
      <c r="CF121" s="95"/>
      <c r="CG121" s="95"/>
      <c r="CH121" s="95"/>
      <c r="CI121" s="95"/>
      <c r="CJ121" s="95"/>
      <c r="CK121" s="95"/>
      <c r="CL121" s="95"/>
      <c r="CM121" s="95"/>
      <c r="CN121" s="95"/>
      <c r="CO121" s="95"/>
      <c r="CP121" s="95"/>
      <c r="CQ121" s="95"/>
      <c r="CR121" s="95"/>
      <c r="CS121" s="95"/>
      <c r="CT121" s="95"/>
      <c r="CU121" s="95"/>
      <c r="CV121" s="95"/>
    </row>
    <row r="122" spans="1:100" s="96" customFormat="1" ht="12.75">
      <c r="A122" s="97">
        <f t="shared" si="15"/>
        <v>114</v>
      </c>
      <c r="B122" s="103"/>
      <c r="C122" s="100"/>
      <c r="D122" s="100"/>
      <c r="E122" s="100"/>
      <c r="F122" s="99">
        <v>0</v>
      </c>
      <c r="G122" s="92">
        <v>0</v>
      </c>
      <c r="H122" s="93">
        <f t="shared" si="12"/>
        <v>0</v>
      </c>
      <c r="I122" s="93">
        <f t="shared" si="13"/>
        <v>0</v>
      </c>
      <c r="J122" s="94">
        <f t="shared" si="14"/>
      </c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  <c r="BP122" s="95"/>
      <c r="BQ122" s="95"/>
      <c r="BR122" s="95"/>
      <c r="BS122" s="95"/>
      <c r="BT122" s="95"/>
      <c r="BU122" s="95"/>
      <c r="BV122" s="95"/>
      <c r="BW122" s="95"/>
      <c r="BX122" s="95"/>
      <c r="BY122" s="95"/>
      <c r="BZ122" s="95"/>
      <c r="CA122" s="95"/>
      <c r="CB122" s="95"/>
      <c r="CC122" s="95"/>
      <c r="CD122" s="95"/>
      <c r="CE122" s="95"/>
      <c r="CF122" s="95"/>
      <c r="CG122" s="95"/>
      <c r="CH122" s="95"/>
      <c r="CI122" s="95"/>
      <c r="CJ122" s="95"/>
      <c r="CK122" s="95"/>
      <c r="CL122" s="95"/>
      <c r="CM122" s="95"/>
      <c r="CN122" s="95"/>
      <c r="CO122" s="95"/>
      <c r="CP122" s="95"/>
      <c r="CQ122" s="95"/>
      <c r="CR122" s="95"/>
      <c r="CS122" s="95"/>
      <c r="CT122" s="95"/>
      <c r="CU122" s="95"/>
      <c r="CV122" s="95"/>
    </row>
    <row r="123" spans="1:100" s="96" customFormat="1" ht="12.75">
      <c r="A123" s="97">
        <f t="shared" si="15"/>
        <v>115</v>
      </c>
      <c r="B123" s="103"/>
      <c r="C123" s="100"/>
      <c r="D123" s="100"/>
      <c r="E123" s="100"/>
      <c r="F123" s="99">
        <v>0</v>
      </c>
      <c r="G123" s="92">
        <v>0</v>
      </c>
      <c r="H123" s="93">
        <f t="shared" si="12"/>
        <v>0</v>
      </c>
      <c r="I123" s="93">
        <f t="shared" si="13"/>
        <v>0</v>
      </c>
      <c r="J123" s="94">
        <f t="shared" si="14"/>
      </c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5"/>
      <c r="BQ123" s="95"/>
      <c r="BR123" s="95"/>
      <c r="BS123" s="95"/>
      <c r="BT123" s="95"/>
      <c r="BU123" s="95"/>
      <c r="BV123" s="95"/>
      <c r="BW123" s="95"/>
      <c r="BX123" s="95"/>
      <c r="BY123" s="95"/>
      <c r="BZ123" s="95"/>
      <c r="CA123" s="95"/>
      <c r="CB123" s="95"/>
      <c r="CC123" s="95"/>
      <c r="CD123" s="95"/>
      <c r="CE123" s="95"/>
      <c r="CF123" s="95"/>
      <c r="CG123" s="95"/>
      <c r="CH123" s="95"/>
      <c r="CI123" s="95"/>
      <c r="CJ123" s="95"/>
      <c r="CK123" s="95"/>
      <c r="CL123" s="95"/>
      <c r="CM123" s="95"/>
      <c r="CN123" s="95"/>
      <c r="CO123" s="95"/>
      <c r="CP123" s="95"/>
      <c r="CQ123" s="95"/>
      <c r="CR123" s="95"/>
      <c r="CS123" s="95"/>
      <c r="CT123" s="95"/>
      <c r="CU123" s="95"/>
      <c r="CV123" s="95"/>
    </row>
    <row r="124" spans="1:100" s="96" customFormat="1" ht="12.75">
      <c r="A124" s="97">
        <f t="shared" si="15"/>
        <v>116</v>
      </c>
      <c r="B124" s="103"/>
      <c r="C124" s="100"/>
      <c r="D124" s="100"/>
      <c r="E124" s="100"/>
      <c r="F124" s="99">
        <v>0</v>
      </c>
      <c r="G124" s="92">
        <v>0</v>
      </c>
      <c r="H124" s="93">
        <f t="shared" si="12"/>
        <v>0</v>
      </c>
      <c r="I124" s="93">
        <f t="shared" si="13"/>
        <v>0</v>
      </c>
      <c r="J124" s="94">
        <f t="shared" si="14"/>
      </c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  <c r="BM124" s="95"/>
      <c r="BN124" s="95"/>
      <c r="BO124" s="95"/>
      <c r="BP124" s="95"/>
      <c r="BQ124" s="95"/>
      <c r="BR124" s="95"/>
      <c r="BS124" s="95"/>
      <c r="BT124" s="95"/>
      <c r="BU124" s="95"/>
      <c r="BV124" s="95"/>
      <c r="BW124" s="95"/>
      <c r="BX124" s="95"/>
      <c r="BY124" s="95"/>
      <c r="BZ124" s="95"/>
      <c r="CA124" s="95"/>
      <c r="CB124" s="95"/>
      <c r="CC124" s="95"/>
      <c r="CD124" s="95"/>
      <c r="CE124" s="95"/>
      <c r="CF124" s="95"/>
      <c r="CG124" s="95"/>
      <c r="CH124" s="95"/>
      <c r="CI124" s="95"/>
      <c r="CJ124" s="95"/>
      <c r="CK124" s="95"/>
      <c r="CL124" s="95"/>
      <c r="CM124" s="95"/>
      <c r="CN124" s="95"/>
      <c r="CO124" s="95"/>
      <c r="CP124" s="95"/>
      <c r="CQ124" s="95"/>
      <c r="CR124" s="95"/>
      <c r="CS124" s="95"/>
      <c r="CT124" s="95"/>
      <c r="CU124" s="95"/>
      <c r="CV124" s="95"/>
    </row>
    <row r="125" spans="1:100" s="96" customFormat="1" ht="12.75">
      <c r="A125" s="97">
        <f t="shared" si="15"/>
        <v>117</v>
      </c>
      <c r="B125" s="103"/>
      <c r="C125" s="100"/>
      <c r="D125" s="100"/>
      <c r="E125" s="100"/>
      <c r="F125" s="99">
        <v>0</v>
      </c>
      <c r="G125" s="92">
        <v>0</v>
      </c>
      <c r="H125" s="93">
        <f t="shared" si="12"/>
        <v>0</v>
      </c>
      <c r="I125" s="93">
        <f t="shared" si="13"/>
        <v>0</v>
      </c>
      <c r="J125" s="94">
        <f t="shared" si="14"/>
      </c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95"/>
      <c r="BP125" s="95"/>
      <c r="BQ125" s="95"/>
      <c r="BR125" s="95"/>
      <c r="BS125" s="95"/>
      <c r="BT125" s="95"/>
      <c r="BU125" s="95"/>
      <c r="BV125" s="95"/>
      <c r="BW125" s="95"/>
      <c r="BX125" s="95"/>
      <c r="BY125" s="95"/>
      <c r="BZ125" s="95"/>
      <c r="CA125" s="95"/>
      <c r="CB125" s="95"/>
      <c r="CC125" s="95"/>
      <c r="CD125" s="95"/>
      <c r="CE125" s="95"/>
      <c r="CF125" s="95"/>
      <c r="CG125" s="95"/>
      <c r="CH125" s="95"/>
      <c r="CI125" s="95"/>
      <c r="CJ125" s="95"/>
      <c r="CK125" s="95"/>
      <c r="CL125" s="95"/>
      <c r="CM125" s="95"/>
      <c r="CN125" s="95"/>
      <c r="CO125" s="95"/>
      <c r="CP125" s="95"/>
      <c r="CQ125" s="95"/>
      <c r="CR125" s="95"/>
      <c r="CS125" s="95"/>
      <c r="CT125" s="95"/>
      <c r="CU125" s="95"/>
      <c r="CV125" s="95"/>
    </row>
    <row r="126" spans="1:100" s="96" customFormat="1" ht="12.75">
      <c r="A126" s="97">
        <f t="shared" si="15"/>
        <v>118</v>
      </c>
      <c r="B126" s="103"/>
      <c r="C126" s="100"/>
      <c r="D126" s="100"/>
      <c r="E126" s="100"/>
      <c r="F126" s="99">
        <v>0</v>
      </c>
      <c r="G126" s="92">
        <v>0</v>
      </c>
      <c r="H126" s="93">
        <f t="shared" si="12"/>
        <v>0</v>
      </c>
      <c r="I126" s="93">
        <f t="shared" si="13"/>
        <v>0</v>
      </c>
      <c r="J126" s="94">
        <f t="shared" si="14"/>
      </c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95"/>
      <c r="BP126" s="95"/>
      <c r="BQ126" s="95"/>
      <c r="BR126" s="95"/>
      <c r="BS126" s="95"/>
      <c r="BT126" s="95"/>
      <c r="BU126" s="95"/>
      <c r="BV126" s="95"/>
      <c r="BW126" s="95"/>
      <c r="BX126" s="95"/>
      <c r="BY126" s="95"/>
      <c r="BZ126" s="95"/>
      <c r="CA126" s="95"/>
      <c r="CB126" s="95"/>
      <c r="CC126" s="95"/>
      <c r="CD126" s="95"/>
      <c r="CE126" s="95"/>
      <c r="CF126" s="95"/>
      <c r="CG126" s="95"/>
      <c r="CH126" s="95"/>
      <c r="CI126" s="95"/>
      <c r="CJ126" s="95"/>
      <c r="CK126" s="95"/>
      <c r="CL126" s="95"/>
      <c r="CM126" s="95"/>
      <c r="CN126" s="95"/>
      <c r="CO126" s="95"/>
      <c r="CP126" s="95"/>
      <c r="CQ126" s="95"/>
      <c r="CR126" s="95"/>
      <c r="CS126" s="95"/>
      <c r="CT126" s="95"/>
      <c r="CU126" s="95"/>
      <c r="CV126" s="95"/>
    </row>
    <row r="127" spans="1:100" s="96" customFormat="1" ht="12.75">
      <c r="A127" s="97">
        <f t="shared" si="15"/>
        <v>119</v>
      </c>
      <c r="B127" s="103"/>
      <c r="C127" s="100"/>
      <c r="D127" s="100"/>
      <c r="E127" s="100"/>
      <c r="F127" s="99">
        <v>0</v>
      </c>
      <c r="G127" s="92">
        <v>0</v>
      </c>
      <c r="H127" s="93">
        <f t="shared" si="12"/>
        <v>0</v>
      </c>
      <c r="I127" s="93">
        <f t="shared" si="13"/>
        <v>0</v>
      </c>
      <c r="J127" s="94">
        <f t="shared" si="14"/>
      </c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  <c r="BK127" s="95"/>
      <c r="BL127" s="95"/>
      <c r="BM127" s="95"/>
      <c r="BN127" s="95"/>
      <c r="BO127" s="95"/>
      <c r="BP127" s="95"/>
      <c r="BQ127" s="95"/>
      <c r="BR127" s="95"/>
      <c r="BS127" s="95"/>
      <c r="BT127" s="95"/>
      <c r="BU127" s="95"/>
      <c r="BV127" s="95"/>
      <c r="BW127" s="95"/>
      <c r="BX127" s="95"/>
      <c r="BY127" s="95"/>
      <c r="BZ127" s="95"/>
      <c r="CA127" s="95"/>
      <c r="CB127" s="95"/>
      <c r="CC127" s="95"/>
      <c r="CD127" s="95"/>
      <c r="CE127" s="95"/>
      <c r="CF127" s="95"/>
      <c r="CG127" s="95"/>
      <c r="CH127" s="95"/>
      <c r="CI127" s="95"/>
      <c r="CJ127" s="95"/>
      <c r="CK127" s="95"/>
      <c r="CL127" s="95"/>
      <c r="CM127" s="95"/>
      <c r="CN127" s="95"/>
      <c r="CO127" s="95"/>
      <c r="CP127" s="95"/>
      <c r="CQ127" s="95"/>
      <c r="CR127" s="95"/>
      <c r="CS127" s="95"/>
      <c r="CT127" s="95"/>
      <c r="CU127" s="95"/>
      <c r="CV127" s="95"/>
    </row>
    <row r="128" spans="1:100" s="96" customFormat="1" ht="12.75">
      <c r="A128" s="97">
        <f t="shared" si="15"/>
        <v>120</v>
      </c>
      <c r="B128" s="103"/>
      <c r="C128" s="100"/>
      <c r="D128" s="100"/>
      <c r="E128" s="100"/>
      <c r="F128" s="99">
        <v>0</v>
      </c>
      <c r="G128" s="92">
        <v>0</v>
      </c>
      <c r="H128" s="93">
        <f t="shared" si="12"/>
        <v>0</v>
      </c>
      <c r="I128" s="93">
        <f t="shared" si="13"/>
        <v>0</v>
      </c>
      <c r="J128" s="94">
        <f t="shared" si="14"/>
      </c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5"/>
      <c r="BI128" s="95"/>
      <c r="BJ128" s="95"/>
      <c r="BK128" s="95"/>
      <c r="BL128" s="95"/>
      <c r="BM128" s="95"/>
      <c r="BN128" s="95"/>
      <c r="BO128" s="95"/>
      <c r="BP128" s="95"/>
      <c r="BQ128" s="95"/>
      <c r="BR128" s="95"/>
      <c r="BS128" s="95"/>
      <c r="BT128" s="95"/>
      <c r="BU128" s="95"/>
      <c r="BV128" s="95"/>
      <c r="BW128" s="95"/>
      <c r="BX128" s="95"/>
      <c r="BY128" s="95"/>
      <c r="BZ128" s="95"/>
      <c r="CA128" s="95"/>
      <c r="CB128" s="95"/>
      <c r="CC128" s="95"/>
      <c r="CD128" s="95"/>
      <c r="CE128" s="95"/>
      <c r="CF128" s="95"/>
      <c r="CG128" s="95"/>
      <c r="CH128" s="95"/>
      <c r="CI128" s="95"/>
      <c r="CJ128" s="95"/>
      <c r="CK128" s="95"/>
      <c r="CL128" s="95"/>
      <c r="CM128" s="95"/>
      <c r="CN128" s="95"/>
      <c r="CO128" s="95"/>
      <c r="CP128" s="95"/>
      <c r="CQ128" s="95"/>
      <c r="CR128" s="95"/>
      <c r="CS128" s="95"/>
      <c r="CT128" s="95"/>
      <c r="CU128" s="95"/>
      <c r="CV128" s="95"/>
    </row>
    <row r="129" spans="1:100" s="96" customFormat="1" ht="12.75">
      <c r="A129" s="97">
        <f t="shared" si="15"/>
        <v>121</v>
      </c>
      <c r="B129" s="103"/>
      <c r="C129" s="100"/>
      <c r="D129" s="100"/>
      <c r="E129" s="100"/>
      <c r="F129" s="99">
        <v>0</v>
      </c>
      <c r="G129" s="92">
        <v>0</v>
      </c>
      <c r="H129" s="93">
        <f t="shared" si="12"/>
        <v>0</v>
      </c>
      <c r="I129" s="93">
        <f t="shared" si="13"/>
        <v>0</v>
      </c>
      <c r="J129" s="94">
        <f t="shared" si="14"/>
      </c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  <c r="BP129" s="95"/>
      <c r="BQ129" s="95"/>
      <c r="BR129" s="95"/>
      <c r="BS129" s="95"/>
      <c r="BT129" s="95"/>
      <c r="BU129" s="95"/>
      <c r="BV129" s="95"/>
      <c r="BW129" s="95"/>
      <c r="BX129" s="95"/>
      <c r="BY129" s="95"/>
      <c r="BZ129" s="95"/>
      <c r="CA129" s="95"/>
      <c r="CB129" s="95"/>
      <c r="CC129" s="95"/>
      <c r="CD129" s="95"/>
      <c r="CE129" s="95"/>
      <c r="CF129" s="95"/>
      <c r="CG129" s="95"/>
      <c r="CH129" s="95"/>
      <c r="CI129" s="95"/>
      <c r="CJ129" s="95"/>
      <c r="CK129" s="95"/>
      <c r="CL129" s="95"/>
      <c r="CM129" s="95"/>
      <c r="CN129" s="95"/>
      <c r="CO129" s="95"/>
      <c r="CP129" s="95"/>
      <c r="CQ129" s="95"/>
      <c r="CR129" s="95"/>
      <c r="CS129" s="95"/>
      <c r="CT129" s="95"/>
      <c r="CU129" s="95"/>
      <c r="CV129" s="95"/>
    </row>
    <row r="130" spans="1:100" s="96" customFormat="1" ht="12.75">
      <c r="A130" s="97">
        <f t="shared" si="15"/>
        <v>122</v>
      </c>
      <c r="B130" s="103"/>
      <c r="C130" s="100"/>
      <c r="D130" s="100"/>
      <c r="E130" s="100"/>
      <c r="F130" s="99">
        <v>0</v>
      </c>
      <c r="G130" s="92">
        <v>0</v>
      </c>
      <c r="H130" s="93">
        <f t="shared" si="12"/>
        <v>0</v>
      </c>
      <c r="I130" s="93">
        <f t="shared" si="13"/>
        <v>0</v>
      </c>
      <c r="J130" s="94">
        <f t="shared" si="14"/>
      </c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  <c r="BN130" s="95"/>
      <c r="BO130" s="95"/>
      <c r="BP130" s="95"/>
      <c r="BQ130" s="95"/>
      <c r="BR130" s="95"/>
      <c r="BS130" s="95"/>
      <c r="BT130" s="95"/>
      <c r="BU130" s="95"/>
      <c r="BV130" s="95"/>
      <c r="BW130" s="95"/>
      <c r="BX130" s="95"/>
      <c r="BY130" s="95"/>
      <c r="BZ130" s="95"/>
      <c r="CA130" s="95"/>
      <c r="CB130" s="95"/>
      <c r="CC130" s="95"/>
      <c r="CD130" s="95"/>
      <c r="CE130" s="95"/>
      <c r="CF130" s="95"/>
      <c r="CG130" s="95"/>
      <c r="CH130" s="95"/>
      <c r="CI130" s="95"/>
      <c r="CJ130" s="95"/>
      <c r="CK130" s="95"/>
      <c r="CL130" s="95"/>
      <c r="CM130" s="95"/>
      <c r="CN130" s="95"/>
      <c r="CO130" s="95"/>
      <c r="CP130" s="95"/>
      <c r="CQ130" s="95"/>
      <c r="CR130" s="95"/>
      <c r="CS130" s="95"/>
      <c r="CT130" s="95"/>
      <c r="CU130" s="95"/>
      <c r="CV130" s="95"/>
    </row>
    <row r="131" spans="1:100" s="96" customFormat="1" ht="12.75">
      <c r="A131" s="97">
        <f t="shared" si="15"/>
        <v>123</v>
      </c>
      <c r="B131" s="103"/>
      <c r="C131" s="100"/>
      <c r="D131" s="100"/>
      <c r="E131" s="100"/>
      <c r="F131" s="99">
        <v>0</v>
      </c>
      <c r="G131" s="92">
        <v>0</v>
      </c>
      <c r="H131" s="93">
        <f t="shared" si="12"/>
        <v>0</v>
      </c>
      <c r="I131" s="93">
        <f t="shared" si="13"/>
        <v>0</v>
      </c>
      <c r="J131" s="94">
        <f t="shared" si="14"/>
      </c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  <c r="BN131" s="95"/>
      <c r="BO131" s="95"/>
      <c r="BP131" s="95"/>
      <c r="BQ131" s="95"/>
      <c r="BR131" s="95"/>
      <c r="BS131" s="95"/>
      <c r="BT131" s="95"/>
      <c r="BU131" s="95"/>
      <c r="BV131" s="95"/>
      <c r="BW131" s="95"/>
      <c r="BX131" s="95"/>
      <c r="BY131" s="95"/>
      <c r="BZ131" s="95"/>
      <c r="CA131" s="95"/>
      <c r="CB131" s="95"/>
      <c r="CC131" s="95"/>
      <c r="CD131" s="95"/>
      <c r="CE131" s="95"/>
      <c r="CF131" s="95"/>
      <c r="CG131" s="95"/>
      <c r="CH131" s="95"/>
      <c r="CI131" s="95"/>
      <c r="CJ131" s="95"/>
      <c r="CK131" s="95"/>
      <c r="CL131" s="95"/>
      <c r="CM131" s="95"/>
      <c r="CN131" s="95"/>
      <c r="CO131" s="95"/>
      <c r="CP131" s="95"/>
      <c r="CQ131" s="95"/>
      <c r="CR131" s="95"/>
      <c r="CS131" s="95"/>
      <c r="CT131" s="95"/>
      <c r="CU131" s="95"/>
      <c r="CV131" s="95"/>
    </row>
    <row r="132" spans="1:100" s="96" customFormat="1" ht="12.75">
      <c r="A132" s="97">
        <f t="shared" si="15"/>
        <v>124</v>
      </c>
      <c r="B132" s="103"/>
      <c r="C132" s="100"/>
      <c r="D132" s="100"/>
      <c r="E132" s="100"/>
      <c r="F132" s="99">
        <v>0</v>
      </c>
      <c r="G132" s="92">
        <v>0</v>
      </c>
      <c r="H132" s="93">
        <f t="shared" si="12"/>
        <v>0</v>
      </c>
      <c r="I132" s="93">
        <f t="shared" si="13"/>
        <v>0</v>
      </c>
      <c r="J132" s="94">
        <f t="shared" si="14"/>
      </c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  <c r="BN132" s="95"/>
      <c r="BO132" s="95"/>
      <c r="BP132" s="95"/>
      <c r="BQ132" s="95"/>
      <c r="BR132" s="95"/>
      <c r="BS132" s="95"/>
      <c r="BT132" s="95"/>
      <c r="BU132" s="95"/>
      <c r="BV132" s="95"/>
      <c r="BW132" s="95"/>
      <c r="BX132" s="95"/>
      <c r="BY132" s="95"/>
      <c r="BZ132" s="95"/>
      <c r="CA132" s="95"/>
      <c r="CB132" s="95"/>
      <c r="CC132" s="95"/>
      <c r="CD132" s="95"/>
      <c r="CE132" s="95"/>
      <c r="CF132" s="95"/>
      <c r="CG132" s="95"/>
      <c r="CH132" s="95"/>
      <c r="CI132" s="95"/>
      <c r="CJ132" s="95"/>
      <c r="CK132" s="95"/>
      <c r="CL132" s="95"/>
      <c r="CM132" s="95"/>
      <c r="CN132" s="95"/>
      <c r="CO132" s="95"/>
      <c r="CP132" s="95"/>
      <c r="CQ132" s="95"/>
      <c r="CR132" s="95"/>
      <c r="CS132" s="95"/>
      <c r="CT132" s="95"/>
      <c r="CU132" s="95"/>
      <c r="CV132" s="95"/>
    </row>
    <row r="133" spans="1:100" s="96" customFormat="1" ht="12.75">
      <c r="A133" s="97">
        <f t="shared" si="15"/>
        <v>125</v>
      </c>
      <c r="B133" s="103"/>
      <c r="C133" s="100"/>
      <c r="D133" s="100"/>
      <c r="E133" s="100"/>
      <c r="F133" s="99">
        <v>0</v>
      </c>
      <c r="G133" s="92">
        <v>0</v>
      </c>
      <c r="H133" s="93">
        <f t="shared" si="12"/>
        <v>0</v>
      </c>
      <c r="I133" s="93">
        <f t="shared" si="13"/>
        <v>0</v>
      </c>
      <c r="J133" s="94">
        <f t="shared" si="14"/>
      </c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95"/>
      <c r="BP133" s="95"/>
      <c r="BQ133" s="95"/>
      <c r="BR133" s="95"/>
      <c r="BS133" s="95"/>
      <c r="BT133" s="95"/>
      <c r="BU133" s="95"/>
      <c r="BV133" s="95"/>
      <c r="BW133" s="95"/>
      <c r="BX133" s="95"/>
      <c r="BY133" s="95"/>
      <c r="BZ133" s="95"/>
      <c r="CA133" s="95"/>
      <c r="CB133" s="95"/>
      <c r="CC133" s="95"/>
      <c r="CD133" s="95"/>
      <c r="CE133" s="95"/>
      <c r="CF133" s="95"/>
      <c r="CG133" s="95"/>
      <c r="CH133" s="95"/>
      <c r="CI133" s="95"/>
      <c r="CJ133" s="95"/>
      <c r="CK133" s="95"/>
      <c r="CL133" s="95"/>
      <c r="CM133" s="95"/>
      <c r="CN133" s="95"/>
      <c r="CO133" s="95"/>
      <c r="CP133" s="95"/>
      <c r="CQ133" s="95"/>
      <c r="CR133" s="95"/>
      <c r="CS133" s="95"/>
      <c r="CT133" s="95"/>
      <c r="CU133" s="95"/>
      <c r="CV133" s="95"/>
    </row>
    <row r="134" spans="1:100" s="96" customFormat="1" ht="12.75">
      <c r="A134" s="97">
        <f t="shared" si="15"/>
        <v>126</v>
      </c>
      <c r="B134" s="103"/>
      <c r="C134" s="100"/>
      <c r="D134" s="100"/>
      <c r="E134" s="100"/>
      <c r="F134" s="99">
        <v>0</v>
      </c>
      <c r="G134" s="92">
        <v>0</v>
      </c>
      <c r="H134" s="93">
        <f t="shared" si="12"/>
        <v>0</v>
      </c>
      <c r="I134" s="93">
        <f t="shared" si="13"/>
        <v>0</v>
      </c>
      <c r="J134" s="94">
        <f t="shared" si="14"/>
      </c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5"/>
      <c r="BR134" s="95"/>
      <c r="BS134" s="95"/>
      <c r="BT134" s="95"/>
      <c r="BU134" s="95"/>
      <c r="BV134" s="95"/>
      <c r="BW134" s="95"/>
      <c r="BX134" s="95"/>
      <c r="BY134" s="95"/>
      <c r="BZ134" s="95"/>
      <c r="CA134" s="95"/>
      <c r="CB134" s="95"/>
      <c r="CC134" s="95"/>
      <c r="CD134" s="95"/>
      <c r="CE134" s="95"/>
      <c r="CF134" s="95"/>
      <c r="CG134" s="95"/>
      <c r="CH134" s="95"/>
      <c r="CI134" s="95"/>
      <c r="CJ134" s="95"/>
      <c r="CK134" s="95"/>
      <c r="CL134" s="95"/>
      <c r="CM134" s="95"/>
      <c r="CN134" s="95"/>
      <c r="CO134" s="95"/>
      <c r="CP134" s="95"/>
      <c r="CQ134" s="95"/>
      <c r="CR134" s="95"/>
      <c r="CS134" s="95"/>
      <c r="CT134" s="95"/>
      <c r="CU134" s="95"/>
      <c r="CV134" s="95"/>
    </row>
    <row r="135" spans="1:100" s="96" customFormat="1" ht="12.75">
      <c r="A135" s="97">
        <f t="shared" si="15"/>
        <v>127</v>
      </c>
      <c r="B135" s="103"/>
      <c r="C135" s="100"/>
      <c r="D135" s="100"/>
      <c r="E135" s="100"/>
      <c r="F135" s="99">
        <v>0</v>
      </c>
      <c r="G135" s="92">
        <v>0</v>
      </c>
      <c r="H135" s="93">
        <f t="shared" si="12"/>
        <v>0</v>
      </c>
      <c r="I135" s="93">
        <f t="shared" si="13"/>
        <v>0</v>
      </c>
      <c r="J135" s="94">
        <f t="shared" si="14"/>
      </c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  <c r="BP135" s="95"/>
      <c r="BQ135" s="95"/>
      <c r="BR135" s="95"/>
      <c r="BS135" s="95"/>
      <c r="BT135" s="95"/>
      <c r="BU135" s="95"/>
      <c r="BV135" s="95"/>
      <c r="BW135" s="95"/>
      <c r="BX135" s="95"/>
      <c r="BY135" s="95"/>
      <c r="BZ135" s="95"/>
      <c r="CA135" s="95"/>
      <c r="CB135" s="95"/>
      <c r="CC135" s="95"/>
      <c r="CD135" s="95"/>
      <c r="CE135" s="95"/>
      <c r="CF135" s="95"/>
      <c r="CG135" s="95"/>
      <c r="CH135" s="95"/>
      <c r="CI135" s="95"/>
      <c r="CJ135" s="95"/>
      <c r="CK135" s="95"/>
      <c r="CL135" s="95"/>
      <c r="CM135" s="95"/>
      <c r="CN135" s="95"/>
      <c r="CO135" s="95"/>
      <c r="CP135" s="95"/>
      <c r="CQ135" s="95"/>
      <c r="CR135" s="95"/>
      <c r="CS135" s="95"/>
      <c r="CT135" s="95"/>
      <c r="CU135" s="95"/>
      <c r="CV135" s="95"/>
    </row>
    <row r="136" spans="1:100" s="96" customFormat="1" ht="12.75">
      <c r="A136" s="97">
        <f t="shared" si="15"/>
        <v>128</v>
      </c>
      <c r="B136" s="103"/>
      <c r="C136" s="100"/>
      <c r="D136" s="100"/>
      <c r="E136" s="100"/>
      <c r="F136" s="99">
        <v>0</v>
      </c>
      <c r="G136" s="92">
        <v>0</v>
      </c>
      <c r="H136" s="93">
        <f t="shared" si="12"/>
        <v>0</v>
      </c>
      <c r="I136" s="93">
        <f t="shared" si="13"/>
        <v>0</v>
      </c>
      <c r="J136" s="94">
        <f t="shared" si="14"/>
      </c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  <c r="BV136" s="95"/>
      <c r="BW136" s="95"/>
      <c r="BX136" s="95"/>
      <c r="BY136" s="95"/>
      <c r="BZ136" s="95"/>
      <c r="CA136" s="95"/>
      <c r="CB136" s="95"/>
      <c r="CC136" s="95"/>
      <c r="CD136" s="95"/>
      <c r="CE136" s="95"/>
      <c r="CF136" s="95"/>
      <c r="CG136" s="95"/>
      <c r="CH136" s="95"/>
      <c r="CI136" s="95"/>
      <c r="CJ136" s="95"/>
      <c r="CK136" s="95"/>
      <c r="CL136" s="95"/>
      <c r="CM136" s="95"/>
      <c r="CN136" s="95"/>
      <c r="CO136" s="95"/>
      <c r="CP136" s="95"/>
      <c r="CQ136" s="95"/>
      <c r="CR136" s="95"/>
      <c r="CS136" s="95"/>
      <c r="CT136" s="95"/>
      <c r="CU136" s="95"/>
      <c r="CV136" s="95"/>
    </row>
    <row r="137" spans="1:100" s="96" customFormat="1" ht="12.75">
      <c r="A137" s="97">
        <f t="shared" si="15"/>
        <v>129</v>
      </c>
      <c r="B137" s="103"/>
      <c r="C137" s="100"/>
      <c r="D137" s="100"/>
      <c r="E137" s="100"/>
      <c r="F137" s="99">
        <v>0</v>
      </c>
      <c r="G137" s="92">
        <v>0</v>
      </c>
      <c r="H137" s="93">
        <f aca="true" t="shared" si="16" ref="H137:H168">G137*Sensib</f>
        <v>0</v>
      </c>
      <c r="I137" s="93">
        <f aca="true" t="shared" si="17" ref="I137:I168">F137*H137</f>
        <v>0</v>
      </c>
      <c r="J137" s="94">
        <f aca="true" t="shared" si="18" ref="J137:J168">IF(I137&gt;0,RANK(I137,AmeaPreVE,0),"")</f>
      </c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  <c r="BN137" s="95"/>
      <c r="BO137" s="95"/>
      <c r="BP137" s="95"/>
      <c r="BQ137" s="95"/>
      <c r="BR137" s="95"/>
      <c r="BS137" s="95"/>
      <c r="BT137" s="95"/>
      <c r="BU137" s="95"/>
      <c r="BV137" s="95"/>
      <c r="BW137" s="95"/>
      <c r="BX137" s="95"/>
      <c r="BY137" s="95"/>
      <c r="BZ137" s="95"/>
      <c r="CA137" s="95"/>
      <c r="CB137" s="95"/>
      <c r="CC137" s="95"/>
      <c r="CD137" s="95"/>
      <c r="CE137" s="95"/>
      <c r="CF137" s="95"/>
      <c r="CG137" s="95"/>
      <c r="CH137" s="95"/>
      <c r="CI137" s="95"/>
      <c r="CJ137" s="95"/>
      <c r="CK137" s="95"/>
      <c r="CL137" s="95"/>
      <c r="CM137" s="95"/>
      <c r="CN137" s="95"/>
      <c r="CO137" s="95"/>
      <c r="CP137" s="95"/>
      <c r="CQ137" s="95"/>
      <c r="CR137" s="95"/>
      <c r="CS137" s="95"/>
      <c r="CT137" s="95"/>
      <c r="CU137" s="95"/>
      <c r="CV137" s="95"/>
    </row>
    <row r="138" spans="1:100" s="96" customFormat="1" ht="12.75">
      <c r="A138" s="97">
        <f aca="true" t="shared" si="19" ref="A138:A169">A137+1</f>
        <v>130</v>
      </c>
      <c r="B138" s="103"/>
      <c r="C138" s="100"/>
      <c r="D138" s="100"/>
      <c r="E138" s="100"/>
      <c r="F138" s="99">
        <v>0</v>
      </c>
      <c r="G138" s="92">
        <v>0</v>
      </c>
      <c r="H138" s="93">
        <f t="shared" si="16"/>
        <v>0</v>
      </c>
      <c r="I138" s="93">
        <f t="shared" si="17"/>
        <v>0</v>
      </c>
      <c r="J138" s="94">
        <f t="shared" si="18"/>
      </c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  <c r="BN138" s="95"/>
      <c r="BO138" s="95"/>
      <c r="BP138" s="95"/>
      <c r="BQ138" s="95"/>
      <c r="BR138" s="95"/>
      <c r="BS138" s="95"/>
      <c r="BT138" s="95"/>
      <c r="BU138" s="95"/>
      <c r="BV138" s="95"/>
      <c r="BW138" s="95"/>
      <c r="BX138" s="95"/>
      <c r="BY138" s="95"/>
      <c r="BZ138" s="95"/>
      <c r="CA138" s="95"/>
      <c r="CB138" s="95"/>
      <c r="CC138" s="95"/>
      <c r="CD138" s="95"/>
      <c r="CE138" s="95"/>
      <c r="CF138" s="95"/>
      <c r="CG138" s="95"/>
      <c r="CH138" s="95"/>
      <c r="CI138" s="95"/>
      <c r="CJ138" s="95"/>
      <c r="CK138" s="95"/>
      <c r="CL138" s="95"/>
      <c r="CM138" s="95"/>
      <c r="CN138" s="95"/>
      <c r="CO138" s="95"/>
      <c r="CP138" s="95"/>
      <c r="CQ138" s="95"/>
      <c r="CR138" s="95"/>
      <c r="CS138" s="95"/>
      <c r="CT138" s="95"/>
      <c r="CU138" s="95"/>
      <c r="CV138" s="95"/>
    </row>
    <row r="139" spans="1:100" s="96" customFormat="1" ht="12.75">
      <c r="A139" s="97">
        <f t="shared" si="19"/>
        <v>131</v>
      </c>
      <c r="B139" s="103"/>
      <c r="C139" s="100"/>
      <c r="D139" s="100"/>
      <c r="E139" s="100"/>
      <c r="F139" s="99">
        <v>0</v>
      </c>
      <c r="G139" s="92">
        <v>0</v>
      </c>
      <c r="H139" s="93">
        <f t="shared" si="16"/>
        <v>0</v>
      </c>
      <c r="I139" s="93">
        <f t="shared" si="17"/>
        <v>0</v>
      </c>
      <c r="J139" s="94">
        <f t="shared" si="18"/>
      </c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  <c r="BN139" s="95"/>
      <c r="BO139" s="95"/>
      <c r="BP139" s="95"/>
      <c r="BQ139" s="95"/>
      <c r="BR139" s="95"/>
      <c r="BS139" s="95"/>
      <c r="BT139" s="95"/>
      <c r="BU139" s="95"/>
      <c r="BV139" s="95"/>
      <c r="BW139" s="95"/>
      <c r="BX139" s="95"/>
      <c r="BY139" s="95"/>
      <c r="BZ139" s="95"/>
      <c r="CA139" s="95"/>
      <c r="CB139" s="95"/>
      <c r="CC139" s="95"/>
      <c r="CD139" s="95"/>
      <c r="CE139" s="95"/>
      <c r="CF139" s="95"/>
      <c r="CG139" s="95"/>
      <c r="CH139" s="95"/>
      <c r="CI139" s="95"/>
      <c r="CJ139" s="95"/>
      <c r="CK139" s="95"/>
      <c r="CL139" s="95"/>
      <c r="CM139" s="95"/>
      <c r="CN139" s="95"/>
      <c r="CO139" s="95"/>
      <c r="CP139" s="95"/>
      <c r="CQ139" s="95"/>
      <c r="CR139" s="95"/>
      <c r="CS139" s="95"/>
      <c r="CT139" s="95"/>
      <c r="CU139" s="95"/>
      <c r="CV139" s="95"/>
    </row>
    <row r="140" spans="1:100" s="96" customFormat="1" ht="12.75">
      <c r="A140" s="97">
        <f t="shared" si="19"/>
        <v>132</v>
      </c>
      <c r="B140" s="103"/>
      <c r="C140" s="100"/>
      <c r="D140" s="100"/>
      <c r="E140" s="100"/>
      <c r="F140" s="99">
        <v>0</v>
      </c>
      <c r="G140" s="92">
        <v>0</v>
      </c>
      <c r="H140" s="93">
        <f t="shared" si="16"/>
        <v>0</v>
      </c>
      <c r="I140" s="93">
        <f t="shared" si="17"/>
        <v>0</v>
      </c>
      <c r="J140" s="94">
        <f t="shared" si="18"/>
      </c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  <c r="BN140" s="95"/>
      <c r="BO140" s="95"/>
      <c r="BP140" s="95"/>
      <c r="BQ140" s="95"/>
      <c r="BR140" s="95"/>
      <c r="BS140" s="95"/>
      <c r="BT140" s="95"/>
      <c r="BU140" s="95"/>
      <c r="BV140" s="95"/>
      <c r="BW140" s="95"/>
      <c r="BX140" s="95"/>
      <c r="BY140" s="95"/>
      <c r="BZ140" s="95"/>
      <c r="CA140" s="95"/>
      <c r="CB140" s="95"/>
      <c r="CC140" s="95"/>
      <c r="CD140" s="95"/>
      <c r="CE140" s="95"/>
      <c r="CF140" s="95"/>
      <c r="CG140" s="95"/>
      <c r="CH140" s="95"/>
      <c r="CI140" s="95"/>
      <c r="CJ140" s="95"/>
      <c r="CK140" s="95"/>
      <c r="CL140" s="95"/>
      <c r="CM140" s="95"/>
      <c r="CN140" s="95"/>
      <c r="CO140" s="95"/>
      <c r="CP140" s="95"/>
      <c r="CQ140" s="95"/>
      <c r="CR140" s="95"/>
      <c r="CS140" s="95"/>
      <c r="CT140" s="95"/>
      <c r="CU140" s="95"/>
      <c r="CV140" s="95"/>
    </row>
    <row r="141" spans="1:100" s="96" customFormat="1" ht="12.75">
      <c r="A141" s="97">
        <f t="shared" si="19"/>
        <v>133</v>
      </c>
      <c r="B141" s="103"/>
      <c r="C141" s="100"/>
      <c r="D141" s="100"/>
      <c r="E141" s="100"/>
      <c r="F141" s="99">
        <v>0</v>
      </c>
      <c r="G141" s="92">
        <v>0</v>
      </c>
      <c r="H141" s="93">
        <f t="shared" si="16"/>
        <v>0</v>
      </c>
      <c r="I141" s="93">
        <f t="shared" si="17"/>
        <v>0</v>
      </c>
      <c r="J141" s="94">
        <f t="shared" si="18"/>
      </c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5"/>
      <c r="BR141" s="95"/>
      <c r="BS141" s="95"/>
      <c r="BT141" s="95"/>
      <c r="BU141" s="95"/>
      <c r="BV141" s="95"/>
      <c r="BW141" s="95"/>
      <c r="BX141" s="95"/>
      <c r="BY141" s="95"/>
      <c r="BZ141" s="95"/>
      <c r="CA141" s="95"/>
      <c r="CB141" s="95"/>
      <c r="CC141" s="95"/>
      <c r="CD141" s="95"/>
      <c r="CE141" s="95"/>
      <c r="CF141" s="95"/>
      <c r="CG141" s="95"/>
      <c r="CH141" s="95"/>
      <c r="CI141" s="95"/>
      <c r="CJ141" s="95"/>
      <c r="CK141" s="95"/>
      <c r="CL141" s="95"/>
      <c r="CM141" s="95"/>
      <c r="CN141" s="95"/>
      <c r="CO141" s="95"/>
      <c r="CP141" s="95"/>
      <c r="CQ141" s="95"/>
      <c r="CR141" s="95"/>
      <c r="CS141" s="95"/>
      <c r="CT141" s="95"/>
      <c r="CU141" s="95"/>
      <c r="CV141" s="95"/>
    </row>
    <row r="142" spans="1:100" s="96" customFormat="1" ht="12.75">
      <c r="A142" s="97">
        <f t="shared" si="19"/>
        <v>134</v>
      </c>
      <c r="B142" s="103"/>
      <c r="C142" s="100"/>
      <c r="D142" s="100"/>
      <c r="E142" s="100"/>
      <c r="F142" s="99">
        <v>0</v>
      </c>
      <c r="G142" s="92">
        <v>0</v>
      </c>
      <c r="H142" s="93">
        <f t="shared" si="16"/>
        <v>0</v>
      </c>
      <c r="I142" s="93">
        <f t="shared" si="17"/>
        <v>0</v>
      </c>
      <c r="J142" s="94">
        <f t="shared" si="18"/>
      </c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  <c r="BQ142" s="95"/>
      <c r="BR142" s="95"/>
      <c r="BS142" s="95"/>
      <c r="BT142" s="95"/>
      <c r="BU142" s="95"/>
      <c r="BV142" s="95"/>
      <c r="BW142" s="95"/>
      <c r="BX142" s="95"/>
      <c r="BY142" s="95"/>
      <c r="BZ142" s="95"/>
      <c r="CA142" s="95"/>
      <c r="CB142" s="95"/>
      <c r="CC142" s="95"/>
      <c r="CD142" s="95"/>
      <c r="CE142" s="95"/>
      <c r="CF142" s="95"/>
      <c r="CG142" s="95"/>
      <c r="CH142" s="95"/>
      <c r="CI142" s="95"/>
      <c r="CJ142" s="95"/>
      <c r="CK142" s="95"/>
      <c r="CL142" s="95"/>
      <c r="CM142" s="95"/>
      <c r="CN142" s="95"/>
      <c r="CO142" s="95"/>
      <c r="CP142" s="95"/>
      <c r="CQ142" s="95"/>
      <c r="CR142" s="95"/>
      <c r="CS142" s="95"/>
      <c r="CT142" s="95"/>
      <c r="CU142" s="95"/>
      <c r="CV142" s="95"/>
    </row>
    <row r="143" spans="1:100" s="96" customFormat="1" ht="12.75">
      <c r="A143" s="97">
        <f t="shared" si="19"/>
        <v>135</v>
      </c>
      <c r="B143" s="103"/>
      <c r="C143" s="100"/>
      <c r="D143" s="100"/>
      <c r="E143" s="100"/>
      <c r="F143" s="99">
        <v>0</v>
      </c>
      <c r="G143" s="92">
        <v>0</v>
      </c>
      <c r="H143" s="93">
        <f t="shared" si="16"/>
        <v>0</v>
      </c>
      <c r="I143" s="93">
        <f t="shared" si="17"/>
        <v>0</v>
      </c>
      <c r="J143" s="94">
        <f t="shared" si="18"/>
      </c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  <c r="BN143" s="95"/>
      <c r="BO143" s="95"/>
      <c r="BP143" s="95"/>
      <c r="BQ143" s="95"/>
      <c r="BR143" s="95"/>
      <c r="BS143" s="95"/>
      <c r="BT143" s="95"/>
      <c r="BU143" s="95"/>
      <c r="BV143" s="95"/>
      <c r="BW143" s="95"/>
      <c r="BX143" s="95"/>
      <c r="BY143" s="95"/>
      <c r="BZ143" s="95"/>
      <c r="CA143" s="95"/>
      <c r="CB143" s="95"/>
      <c r="CC143" s="95"/>
      <c r="CD143" s="95"/>
      <c r="CE143" s="95"/>
      <c r="CF143" s="95"/>
      <c r="CG143" s="95"/>
      <c r="CH143" s="95"/>
      <c r="CI143" s="95"/>
      <c r="CJ143" s="95"/>
      <c r="CK143" s="95"/>
      <c r="CL143" s="95"/>
      <c r="CM143" s="95"/>
      <c r="CN143" s="95"/>
      <c r="CO143" s="95"/>
      <c r="CP143" s="95"/>
      <c r="CQ143" s="95"/>
      <c r="CR143" s="95"/>
      <c r="CS143" s="95"/>
      <c r="CT143" s="95"/>
      <c r="CU143" s="95"/>
      <c r="CV143" s="95"/>
    </row>
    <row r="144" spans="1:100" s="96" customFormat="1" ht="12.75">
      <c r="A144" s="97">
        <f t="shared" si="19"/>
        <v>136</v>
      </c>
      <c r="B144" s="103"/>
      <c r="C144" s="100"/>
      <c r="D144" s="100"/>
      <c r="E144" s="100"/>
      <c r="F144" s="99">
        <v>0</v>
      </c>
      <c r="G144" s="92">
        <v>0</v>
      </c>
      <c r="H144" s="93">
        <f t="shared" si="16"/>
        <v>0</v>
      </c>
      <c r="I144" s="93">
        <f t="shared" si="17"/>
        <v>0</v>
      </c>
      <c r="J144" s="94">
        <f t="shared" si="18"/>
      </c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  <c r="BM144" s="95"/>
      <c r="BN144" s="95"/>
      <c r="BO144" s="95"/>
      <c r="BP144" s="95"/>
      <c r="BQ144" s="95"/>
      <c r="BR144" s="95"/>
      <c r="BS144" s="95"/>
      <c r="BT144" s="95"/>
      <c r="BU144" s="95"/>
      <c r="BV144" s="95"/>
      <c r="BW144" s="95"/>
      <c r="BX144" s="95"/>
      <c r="BY144" s="95"/>
      <c r="BZ144" s="95"/>
      <c r="CA144" s="95"/>
      <c r="CB144" s="95"/>
      <c r="CC144" s="95"/>
      <c r="CD144" s="95"/>
      <c r="CE144" s="95"/>
      <c r="CF144" s="95"/>
      <c r="CG144" s="95"/>
      <c r="CH144" s="95"/>
      <c r="CI144" s="95"/>
      <c r="CJ144" s="95"/>
      <c r="CK144" s="95"/>
      <c r="CL144" s="95"/>
      <c r="CM144" s="95"/>
      <c r="CN144" s="95"/>
      <c r="CO144" s="95"/>
      <c r="CP144" s="95"/>
      <c r="CQ144" s="95"/>
      <c r="CR144" s="95"/>
      <c r="CS144" s="95"/>
      <c r="CT144" s="95"/>
      <c r="CU144" s="95"/>
      <c r="CV144" s="95"/>
    </row>
    <row r="145" spans="1:100" s="96" customFormat="1" ht="12.75">
      <c r="A145" s="97">
        <f t="shared" si="19"/>
        <v>137</v>
      </c>
      <c r="B145" s="103"/>
      <c r="C145" s="100"/>
      <c r="D145" s="100"/>
      <c r="E145" s="100"/>
      <c r="F145" s="99">
        <v>0</v>
      </c>
      <c r="G145" s="92">
        <v>0</v>
      </c>
      <c r="H145" s="93">
        <f t="shared" si="16"/>
        <v>0</v>
      </c>
      <c r="I145" s="93">
        <f t="shared" si="17"/>
        <v>0</v>
      </c>
      <c r="J145" s="94">
        <f t="shared" si="18"/>
      </c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  <c r="BQ145" s="95"/>
      <c r="BR145" s="95"/>
      <c r="BS145" s="95"/>
      <c r="BT145" s="95"/>
      <c r="BU145" s="95"/>
      <c r="BV145" s="95"/>
      <c r="BW145" s="95"/>
      <c r="BX145" s="95"/>
      <c r="BY145" s="95"/>
      <c r="BZ145" s="95"/>
      <c r="CA145" s="95"/>
      <c r="CB145" s="95"/>
      <c r="CC145" s="95"/>
      <c r="CD145" s="95"/>
      <c r="CE145" s="95"/>
      <c r="CF145" s="95"/>
      <c r="CG145" s="95"/>
      <c r="CH145" s="95"/>
      <c r="CI145" s="95"/>
      <c r="CJ145" s="95"/>
      <c r="CK145" s="95"/>
      <c r="CL145" s="95"/>
      <c r="CM145" s="95"/>
      <c r="CN145" s="95"/>
      <c r="CO145" s="95"/>
      <c r="CP145" s="95"/>
      <c r="CQ145" s="95"/>
      <c r="CR145" s="95"/>
      <c r="CS145" s="95"/>
      <c r="CT145" s="95"/>
      <c r="CU145" s="95"/>
      <c r="CV145" s="95"/>
    </row>
    <row r="146" spans="1:100" s="96" customFormat="1" ht="12.75">
      <c r="A146" s="97">
        <f t="shared" si="19"/>
        <v>138</v>
      </c>
      <c r="B146" s="103"/>
      <c r="C146" s="100"/>
      <c r="D146" s="100"/>
      <c r="E146" s="100"/>
      <c r="F146" s="99">
        <v>0</v>
      </c>
      <c r="G146" s="92">
        <v>0</v>
      </c>
      <c r="H146" s="93">
        <f t="shared" si="16"/>
        <v>0</v>
      </c>
      <c r="I146" s="93">
        <f t="shared" si="17"/>
        <v>0</v>
      </c>
      <c r="J146" s="94">
        <f t="shared" si="18"/>
      </c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  <c r="BN146" s="95"/>
      <c r="BO146" s="95"/>
      <c r="BP146" s="95"/>
      <c r="BQ146" s="95"/>
      <c r="BR146" s="95"/>
      <c r="BS146" s="95"/>
      <c r="BT146" s="95"/>
      <c r="BU146" s="95"/>
      <c r="BV146" s="95"/>
      <c r="BW146" s="95"/>
      <c r="BX146" s="95"/>
      <c r="BY146" s="95"/>
      <c r="BZ146" s="95"/>
      <c r="CA146" s="95"/>
      <c r="CB146" s="95"/>
      <c r="CC146" s="95"/>
      <c r="CD146" s="95"/>
      <c r="CE146" s="95"/>
      <c r="CF146" s="95"/>
      <c r="CG146" s="95"/>
      <c r="CH146" s="95"/>
      <c r="CI146" s="95"/>
      <c r="CJ146" s="95"/>
      <c r="CK146" s="95"/>
      <c r="CL146" s="95"/>
      <c r="CM146" s="95"/>
      <c r="CN146" s="95"/>
      <c r="CO146" s="95"/>
      <c r="CP146" s="95"/>
      <c r="CQ146" s="95"/>
      <c r="CR146" s="95"/>
      <c r="CS146" s="95"/>
      <c r="CT146" s="95"/>
      <c r="CU146" s="95"/>
      <c r="CV146" s="95"/>
    </row>
    <row r="147" spans="1:100" s="96" customFormat="1" ht="12.75">
      <c r="A147" s="97">
        <f t="shared" si="19"/>
        <v>139</v>
      </c>
      <c r="B147" s="103"/>
      <c r="C147" s="100"/>
      <c r="D147" s="100"/>
      <c r="E147" s="100"/>
      <c r="F147" s="99">
        <v>0</v>
      </c>
      <c r="G147" s="92">
        <v>0</v>
      </c>
      <c r="H147" s="93">
        <f t="shared" si="16"/>
        <v>0</v>
      </c>
      <c r="I147" s="93">
        <f t="shared" si="17"/>
        <v>0</v>
      </c>
      <c r="J147" s="94">
        <f t="shared" si="18"/>
      </c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  <c r="BN147" s="95"/>
      <c r="BO147" s="95"/>
      <c r="BP147" s="95"/>
      <c r="BQ147" s="95"/>
      <c r="BR147" s="95"/>
      <c r="BS147" s="95"/>
      <c r="BT147" s="95"/>
      <c r="BU147" s="95"/>
      <c r="BV147" s="95"/>
      <c r="BW147" s="95"/>
      <c r="BX147" s="95"/>
      <c r="BY147" s="95"/>
      <c r="BZ147" s="95"/>
      <c r="CA147" s="95"/>
      <c r="CB147" s="95"/>
      <c r="CC147" s="95"/>
      <c r="CD147" s="95"/>
      <c r="CE147" s="95"/>
      <c r="CF147" s="95"/>
      <c r="CG147" s="95"/>
      <c r="CH147" s="95"/>
      <c r="CI147" s="95"/>
      <c r="CJ147" s="95"/>
      <c r="CK147" s="95"/>
      <c r="CL147" s="95"/>
      <c r="CM147" s="95"/>
      <c r="CN147" s="95"/>
      <c r="CO147" s="95"/>
      <c r="CP147" s="95"/>
      <c r="CQ147" s="95"/>
      <c r="CR147" s="95"/>
      <c r="CS147" s="95"/>
      <c r="CT147" s="95"/>
      <c r="CU147" s="95"/>
      <c r="CV147" s="95"/>
    </row>
    <row r="148" spans="1:100" s="96" customFormat="1" ht="12.75">
      <c r="A148" s="97">
        <f t="shared" si="19"/>
        <v>140</v>
      </c>
      <c r="B148" s="103"/>
      <c r="C148" s="100"/>
      <c r="D148" s="100"/>
      <c r="E148" s="100"/>
      <c r="F148" s="99">
        <v>0</v>
      </c>
      <c r="G148" s="92">
        <v>0</v>
      </c>
      <c r="H148" s="93">
        <f t="shared" si="16"/>
        <v>0</v>
      </c>
      <c r="I148" s="93">
        <f t="shared" si="17"/>
        <v>0</v>
      </c>
      <c r="J148" s="94">
        <f t="shared" si="18"/>
      </c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  <c r="BM148" s="95"/>
      <c r="BN148" s="95"/>
      <c r="BO148" s="95"/>
      <c r="BP148" s="95"/>
      <c r="BQ148" s="95"/>
      <c r="BR148" s="95"/>
      <c r="BS148" s="95"/>
      <c r="BT148" s="95"/>
      <c r="BU148" s="95"/>
      <c r="BV148" s="95"/>
      <c r="BW148" s="95"/>
      <c r="BX148" s="95"/>
      <c r="BY148" s="95"/>
      <c r="BZ148" s="95"/>
      <c r="CA148" s="95"/>
      <c r="CB148" s="95"/>
      <c r="CC148" s="95"/>
      <c r="CD148" s="95"/>
      <c r="CE148" s="95"/>
      <c r="CF148" s="95"/>
      <c r="CG148" s="95"/>
      <c r="CH148" s="95"/>
      <c r="CI148" s="95"/>
      <c r="CJ148" s="95"/>
      <c r="CK148" s="95"/>
      <c r="CL148" s="95"/>
      <c r="CM148" s="95"/>
      <c r="CN148" s="95"/>
      <c r="CO148" s="95"/>
      <c r="CP148" s="95"/>
      <c r="CQ148" s="95"/>
      <c r="CR148" s="95"/>
      <c r="CS148" s="95"/>
      <c r="CT148" s="95"/>
      <c r="CU148" s="95"/>
      <c r="CV148" s="95"/>
    </row>
    <row r="149" spans="1:100" s="96" customFormat="1" ht="12.75">
      <c r="A149" s="97">
        <f t="shared" si="19"/>
        <v>141</v>
      </c>
      <c r="B149" s="103"/>
      <c r="C149" s="100"/>
      <c r="D149" s="100"/>
      <c r="E149" s="100"/>
      <c r="F149" s="99">
        <v>0</v>
      </c>
      <c r="G149" s="92">
        <v>0</v>
      </c>
      <c r="H149" s="93">
        <f t="shared" si="16"/>
        <v>0</v>
      </c>
      <c r="I149" s="93">
        <f t="shared" si="17"/>
        <v>0</v>
      </c>
      <c r="J149" s="94">
        <f t="shared" si="18"/>
      </c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  <c r="BO149" s="95"/>
      <c r="BP149" s="95"/>
      <c r="BQ149" s="95"/>
      <c r="BR149" s="95"/>
      <c r="BS149" s="95"/>
      <c r="BT149" s="95"/>
      <c r="BU149" s="95"/>
      <c r="BV149" s="95"/>
      <c r="BW149" s="95"/>
      <c r="BX149" s="95"/>
      <c r="BY149" s="95"/>
      <c r="BZ149" s="95"/>
      <c r="CA149" s="95"/>
      <c r="CB149" s="95"/>
      <c r="CC149" s="95"/>
      <c r="CD149" s="95"/>
      <c r="CE149" s="95"/>
      <c r="CF149" s="95"/>
      <c r="CG149" s="95"/>
      <c r="CH149" s="95"/>
      <c r="CI149" s="95"/>
      <c r="CJ149" s="95"/>
      <c r="CK149" s="95"/>
      <c r="CL149" s="95"/>
      <c r="CM149" s="95"/>
      <c r="CN149" s="95"/>
      <c r="CO149" s="95"/>
      <c r="CP149" s="95"/>
      <c r="CQ149" s="95"/>
      <c r="CR149" s="95"/>
      <c r="CS149" s="95"/>
      <c r="CT149" s="95"/>
      <c r="CU149" s="95"/>
      <c r="CV149" s="95"/>
    </row>
    <row r="150" spans="1:100" s="96" customFormat="1" ht="12.75">
      <c r="A150" s="97">
        <f t="shared" si="19"/>
        <v>142</v>
      </c>
      <c r="B150" s="103"/>
      <c r="C150" s="100"/>
      <c r="D150" s="100"/>
      <c r="E150" s="100"/>
      <c r="F150" s="99">
        <v>0</v>
      </c>
      <c r="G150" s="92">
        <v>0</v>
      </c>
      <c r="H150" s="93">
        <f t="shared" si="16"/>
        <v>0</v>
      </c>
      <c r="I150" s="93">
        <f t="shared" si="17"/>
        <v>0</v>
      </c>
      <c r="J150" s="94">
        <f t="shared" si="18"/>
      </c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95"/>
      <c r="BN150" s="95"/>
      <c r="BO150" s="95"/>
      <c r="BP150" s="95"/>
      <c r="BQ150" s="95"/>
      <c r="BR150" s="95"/>
      <c r="BS150" s="95"/>
      <c r="BT150" s="95"/>
      <c r="BU150" s="95"/>
      <c r="BV150" s="95"/>
      <c r="BW150" s="95"/>
      <c r="BX150" s="95"/>
      <c r="BY150" s="95"/>
      <c r="BZ150" s="95"/>
      <c r="CA150" s="95"/>
      <c r="CB150" s="95"/>
      <c r="CC150" s="95"/>
      <c r="CD150" s="95"/>
      <c r="CE150" s="95"/>
      <c r="CF150" s="95"/>
      <c r="CG150" s="95"/>
      <c r="CH150" s="95"/>
      <c r="CI150" s="95"/>
      <c r="CJ150" s="95"/>
      <c r="CK150" s="95"/>
      <c r="CL150" s="95"/>
      <c r="CM150" s="95"/>
      <c r="CN150" s="95"/>
      <c r="CO150" s="95"/>
      <c r="CP150" s="95"/>
      <c r="CQ150" s="95"/>
      <c r="CR150" s="95"/>
      <c r="CS150" s="95"/>
      <c r="CT150" s="95"/>
      <c r="CU150" s="95"/>
      <c r="CV150" s="95"/>
    </row>
    <row r="151" spans="1:100" s="96" customFormat="1" ht="12.75">
      <c r="A151" s="97">
        <f t="shared" si="19"/>
        <v>143</v>
      </c>
      <c r="B151" s="103"/>
      <c r="C151" s="100"/>
      <c r="D151" s="100"/>
      <c r="E151" s="100"/>
      <c r="F151" s="99">
        <v>0</v>
      </c>
      <c r="G151" s="92">
        <v>0</v>
      </c>
      <c r="H151" s="93">
        <f t="shared" si="16"/>
        <v>0</v>
      </c>
      <c r="I151" s="93">
        <f t="shared" si="17"/>
        <v>0</v>
      </c>
      <c r="J151" s="94">
        <f t="shared" si="18"/>
      </c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5"/>
      <c r="BM151" s="95"/>
      <c r="BN151" s="95"/>
      <c r="BO151" s="95"/>
      <c r="BP151" s="95"/>
      <c r="BQ151" s="95"/>
      <c r="BR151" s="95"/>
      <c r="BS151" s="95"/>
      <c r="BT151" s="95"/>
      <c r="BU151" s="95"/>
      <c r="BV151" s="95"/>
      <c r="BW151" s="95"/>
      <c r="BX151" s="95"/>
      <c r="BY151" s="95"/>
      <c r="BZ151" s="95"/>
      <c r="CA151" s="95"/>
      <c r="CB151" s="95"/>
      <c r="CC151" s="95"/>
      <c r="CD151" s="95"/>
      <c r="CE151" s="95"/>
      <c r="CF151" s="95"/>
      <c r="CG151" s="95"/>
      <c r="CH151" s="95"/>
      <c r="CI151" s="95"/>
      <c r="CJ151" s="95"/>
      <c r="CK151" s="95"/>
      <c r="CL151" s="95"/>
      <c r="CM151" s="95"/>
      <c r="CN151" s="95"/>
      <c r="CO151" s="95"/>
      <c r="CP151" s="95"/>
      <c r="CQ151" s="95"/>
      <c r="CR151" s="95"/>
      <c r="CS151" s="95"/>
      <c r="CT151" s="95"/>
      <c r="CU151" s="95"/>
      <c r="CV151" s="95"/>
    </row>
    <row r="152" spans="1:100" s="96" customFormat="1" ht="12.75">
      <c r="A152" s="97">
        <f t="shared" si="19"/>
        <v>144</v>
      </c>
      <c r="B152" s="103"/>
      <c r="C152" s="100"/>
      <c r="D152" s="100"/>
      <c r="E152" s="100"/>
      <c r="F152" s="99">
        <v>0</v>
      </c>
      <c r="G152" s="92">
        <v>0</v>
      </c>
      <c r="H152" s="93">
        <f t="shared" si="16"/>
        <v>0</v>
      </c>
      <c r="I152" s="93">
        <f t="shared" si="17"/>
        <v>0</v>
      </c>
      <c r="J152" s="94">
        <f t="shared" si="18"/>
      </c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5"/>
      <c r="BL152" s="95"/>
      <c r="BM152" s="95"/>
      <c r="BN152" s="95"/>
      <c r="BO152" s="95"/>
      <c r="BP152" s="95"/>
      <c r="BQ152" s="95"/>
      <c r="BR152" s="95"/>
      <c r="BS152" s="95"/>
      <c r="BT152" s="95"/>
      <c r="BU152" s="95"/>
      <c r="BV152" s="95"/>
      <c r="BW152" s="95"/>
      <c r="BX152" s="95"/>
      <c r="BY152" s="95"/>
      <c r="BZ152" s="95"/>
      <c r="CA152" s="95"/>
      <c r="CB152" s="95"/>
      <c r="CC152" s="95"/>
      <c r="CD152" s="95"/>
      <c r="CE152" s="95"/>
      <c r="CF152" s="95"/>
      <c r="CG152" s="95"/>
      <c r="CH152" s="95"/>
      <c r="CI152" s="95"/>
      <c r="CJ152" s="95"/>
      <c r="CK152" s="95"/>
      <c r="CL152" s="95"/>
      <c r="CM152" s="95"/>
      <c r="CN152" s="95"/>
      <c r="CO152" s="95"/>
      <c r="CP152" s="95"/>
      <c r="CQ152" s="95"/>
      <c r="CR152" s="95"/>
      <c r="CS152" s="95"/>
      <c r="CT152" s="95"/>
      <c r="CU152" s="95"/>
      <c r="CV152" s="95"/>
    </row>
    <row r="153" spans="1:100" s="96" customFormat="1" ht="12.75">
      <c r="A153" s="97">
        <f t="shared" si="19"/>
        <v>145</v>
      </c>
      <c r="B153" s="103"/>
      <c r="C153" s="100"/>
      <c r="D153" s="100"/>
      <c r="E153" s="100"/>
      <c r="F153" s="99">
        <v>0</v>
      </c>
      <c r="G153" s="92">
        <v>0</v>
      </c>
      <c r="H153" s="93">
        <f t="shared" si="16"/>
        <v>0</v>
      </c>
      <c r="I153" s="93">
        <f t="shared" si="17"/>
        <v>0</v>
      </c>
      <c r="J153" s="94">
        <f t="shared" si="18"/>
      </c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95"/>
      <c r="BP153" s="95"/>
      <c r="BQ153" s="95"/>
      <c r="BR153" s="95"/>
      <c r="BS153" s="95"/>
      <c r="BT153" s="95"/>
      <c r="BU153" s="95"/>
      <c r="BV153" s="95"/>
      <c r="BW153" s="95"/>
      <c r="BX153" s="95"/>
      <c r="BY153" s="95"/>
      <c r="BZ153" s="95"/>
      <c r="CA153" s="95"/>
      <c r="CB153" s="95"/>
      <c r="CC153" s="95"/>
      <c r="CD153" s="95"/>
      <c r="CE153" s="95"/>
      <c r="CF153" s="95"/>
      <c r="CG153" s="95"/>
      <c r="CH153" s="95"/>
      <c r="CI153" s="95"/>
      <c r="CJ153" s="95"/>
      <c r="CK153" s="95"/>
      <c r="CL153" s="95"/>
      <c r="CM153" s="95"/>
      <c r="CN153" s="95"/>
      <c r="CO153" s="95"/>
      <c r="CP153" s="95"/>
      <c r="CQ153" s="95"/>
      <c r="CR153" s="95"/>
      <c r="CS153" s="95"/>
      <c r="CT153" s="95"/>
      <c r="CU153" s="95"/>
      <c r="CV153" s="95"/>
    </row>
    <row r="154" spans="1:100" s="96" customFormat="1" ht="12.75">
      <c r="A154" s="97">
        <f t="shared" si="19"/>
        <v>146</v>
      </c>
      <c r="B154" s="103"/>
      <c r="C154" s="100"/>
      <c r="D154" s="100"/>
      <c r="E154" s="100"/>
      <c r="F154" s="99">
        <v>0</v>
      </c>
      <c r="G154" s="92">
        <v>0</v>
      </c>
      <c r="H154" s="93">
        <f t="shared" si="16"/>
        <v>0</v>
      </c>
      <c r="I154" s="93">
        <f t="shared" si="17"/>
        <v>0</v>
      </c>
      <c r="J154" s="94">
        <f t="shared" si="18"/>
      </c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  <c r="BM154" s="95"/>
      <c r="BN154" s="95"/>
      <c r="BO154" s="95"/>
      <c r="BP154" s="95"/>
      <c r="BQ154" s="95"/>
      <c r="BR154" s="95"/>
      <c r="BS154" s="95"/>
      <c r="BT154" s="95"/>
      <c r="BU154" s="95"/>
      <c r="BV154" s="95"/>
      <c r="BW154" s="95"/>
      <c r="BX154" s="95"/>
      <c r="BY154" s="95"/>
      <c r="BZ154" s="95"/>
      <c r="CA154" s="95"/>
      <c r="CB154" s="95"/>
      <c r="CC154" s="95"/>
      <c r="CD154" s="95"/>
      <c r="CE154" s="95"/>
      <c r="CF154" s="95"/>
      <c r="CG154" s="95"/>
      <c r="CH154" s="95"/>
      <c r="CI154" s="95"/>
      <c r="CJ154" s="95"/>
      <c r="CK154" s="95"/>
      <c r="CL154" s="95"/>
      <c r="CM154" s="95"/>
      <c r="CN154" s="95"/>
      <c r="CO154" s="95"/>
      <c r="CP154" s="95"/>
      <c r="CQ154" s="95"/>
      <c r="CR154" s="95"/>
      <c r="CS154" s="95"/>
      <c r="CT154" s="95"/>
      <c r="CU154" s="95"/>
      <c r="CV154" s="95"/>
    </row>
    <row r="155" spans="1:100" s="96" customFormat="1" ht="12.75">
      <c r="A155" s="97">
        <f t="shared" si="19"/>
        <v>147</v>
      </c>
      <c r="B155" s="103"/>
      <c r="C155" s="100"/>
      <c r="D155" s="100"/>
      <c r="E155" s="100"/>
      <c r="F155" s="99">
        <v>0</v>
      </c>
      <c r="G155" s="92">
        <v>0</v>
      </c>
      <c r="H155" s="93">
        <f t="shared" si="16"/>
        <v>0</v>
      </c>
      <c r="I155" s="93">
        <f t="shared" si="17"/>
        <v>0</v>
      </c>
      <c r="J155" s="94">
        <f t="shared" si="18"/>
      </c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  <c r="BN155" s="95"/>
      <c r="BO155" s="95"/>
      <c r="BP155" s="95"/>
      <c r="BQ155" s="95"/>
      <c r="BR155" s="95"/>
      <c r="BS155" s="95"/>
      <c r="BT155" s="95"/>
      <c r="BU155" s="95"/>
      <c r="BV155" s="95"/>
      <c r="BW155" s="95"/>
      <c r="BX155" s="95"/>
      <c r="BY155" s="95"/>
      <c r="BZ155" s="95"/>
      <c r="CA155" s="95"/>
      <c r="CB155" s="95"/>
      <c r="CC155" s="95"/>
      <c r="CD155" s="95"/>
      <c r="CE155" s="95"/>
      <c r="CF155" s="95"/>
      <c r="CG155" s="95"/>
      <c r="CH155" s="95"/>
      <c r="CI155" s="95"/>
      <c r="CJ155" s="95"/>
      <c r="CK155" s="95"/>
      <c r="CL155" s="95"/>
      <c r="CM155" s="95"/>
      <c r="CN155" s="95"/>
      <c r="CO155" s="95"/>
      <c r="CP155" s="95"/>
      <c r="CQ155" s="95"/>
      <c r="CR155" s="95"/>
      <c r="CS155" s="95"/>
      <c r="CT155" s="95"/>
      <c r="CU155" s="95"/>
      <c r="CV155" s="95"/>
    </row>
    <row r="156" spans="1:100" s="96" customFormat="1" ht="12.75">
      <c r="A156" s="97">
        <f t="shared" si="19"/>
        <v>148</v>
      </c>
      <c r="B156" s="103"/>
      <c r="C156" s="100"/>
      <c r="D156" s="100"/>
      <c r="E156" s="100"/>
      <c r="F156" s="99">
        <v>0</v>
      </c>
      <c r="G156" s="92">
        <v>0</v>
      </c>
      <c r="H156" s="93">
        <f t="shared" si="16"/>
        <v>0</v>
      </c>
      <c r="I156" s="93">
        <f t="shared" si="17"/>
        <v>0</v>
      </c>
      <c r="J156" s="94">
        <f t="shared" si="18"/>
      </c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  <c r="BN156" s="95"/>
      <c r="BO156" s="95"/>
      <c r="BP156" s="95"/>
      <c r="BQ156" s="95"/>
      <c r="BR156" s="95"/>
      <c r="BS156" s="95"/>
      <c r="BT156" s="95"/>
      <c r="BU156" s="95"/>
      <c r="BV156" s="95"/>
      <c r="BW156" s="95"/>
      <c r="BX156" s="95"/>
      <c r="BY156" s="95"/>
      <c r="BZ156" s="95"/>
      <c r="CA156" s="95"/>
      <c r="CB156" s="95"/>
      <c r="CC156" s="95"/>
      <c r="CD156" s="95"/>
      <c r="CE156" s="95"/>
      <c r="CF156" s="95"/>
      <c r="CG156" s="95"/>
      <c r="CH156" s="95"/>
      <c r="CI156" s="95"/>
      <c r="CJ156" s="95"/>
      <c r="CK156" s="95"/>
      <c r="CL156" s="95"/>
      <c r="CM156" s="95"/>
      <c r="CN156" s="95"/>
      <c r="CO156" s="95"/>
      <c r="CP156" s="95"/>
      <c r="CQ156" s="95"/>
      <c r="CR156" s="95"/>
      <c r="CS156" s="95"/>
      <c r="CT156" s="95"/>
      <c r="CU156" s="95"/>
      <c r="CV156" s="95"/>
    </row>
    <row r="157" spans="1:100" s="96" customFormat="1" ht="12.75">
      <c r="A157" s="97">
        <f t="shared" si="19"/>
        <v>149</v>
      </c>
      <c r="B157" s="103"/>
      <c r="C157" s="100"/>
      <c r="D157" s="100"/>
      <c r="E157" s="100"/>
      <c r="F157" s="99">
        <v>0</v>
      </c>
      <c r="G157" s="92">
        <v>0</v>
      </c>
      <c r="H157" s="93">
        <f t="shared" si="16"/>
        <v>0</v>
      </c>
      <c r="I157" s="93">
        <f t="shared" si="17"/>
        <v>0</v>
      </c>
      <c r="J157" s="94">
        <f t="shared" si="18"/>
      </c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  <c r="BP157" s="95"/>
      <c r="BQ157" s="95"/>
      <c r="BR157" s="95"/>
      <c r="BS157" s="95"/>
      <c r="BT157" s="95"/>
      <c r="BU157" s="95"/>
      <c r="BV157" s="95"/>
      <c r="BW157" s="95"/>
      <c r="BX157" s="95"/>
      <c r="BY157" s="95"/>
      <c r="BZ157" s="95"/>
      <c r="CA157" s="95"/>
      <c r="CB157" s="95"/>
      <c r="CC157" s="95"/>
      <c r="CD157" s="95"/>
      <c r="CE157" s="95"/>
      <c r="CF157" s="95"/>
      <c r="CG157" s="95"/>
      <c r="CH157" s="95"/>
      <c r="CI157" s="95"/>
      <c r="CJ157" s="95"/>
      <c r="CK157" s="95"/>
      <c r="CL157" s="95"/>
      <c r="CM157" s="95"/>
      <c r="CN157" s="95"/>
      <c r="CO157" s="95"/>
      <c r="CP157" s="95"/>
      <c r="CQ157" s="95"/>
      <c r="CR157" s="95"/>
      <c r="CS157" s="95"/>
      <c r="CT157" s="95"/>
      <c r="CU157" s="95"/>
      <c r="CV157" s="95"/>
    </row>
    <row r="158" spans="1:100" s="96" customFormat="1" ht="12.75">
      <c r="A158" s="97">
        <f t="shared" si="19"/>
        <v>150</v>
      </c>
      <c r="B158" s="103"/>
      <c r="C158" s="100"/>
      <c r="D158" s="100"/>
      <c r="E158" s="100"/>
      <c r="F158" s="99">
        <v>0</v>
      </c>
      <c r="G158" s="92">
        <v>0</v>
      </c>
      <c r="H158" s="93">
        <f t="shared" si="16"/>
        <v>0</v>
      </c>
      <c r="I158" s="93">
        <f t="shared" si="17"/>
        <v>0</v>
      </c>
      <c r="J158" s="94">
        <f t="shared" si="18"/>
      </c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  <c r="BN158" s="95"/>
      <c r="BO158" s="95"/>
      <c r="BP158" s="95"/>
      <c r="BQ158" s="95"/>
      <c r="BR158" s="95"/>
      <c r="BS158" s="95"/>
      <c r="BT158" s="95"/>
      <c r="BU158" s="95"/>
      <c r="BV158" s="95"/>
      <c r="BW158" s="95"/>
      <c r="BX158" s="95"/>
      <c r="BY158" s="95"/>
      <c r="BZ158" s="95"/>
      <c r="CA158" s="95"/>
      <c r="CB158" s="95"/>
      <c r="CC158" s="95"/>
      <c r="CD158" s="95"/>
      <c r="CE158" s="95"/>
      <c r="CF158" s="95"/>
      <c r="CG158" s="95"/>
      <c r="CH158" s="95"/>
      <c r="CI158" s="95"/>
      <c r="CJ158" s="95"/>
      <c r="CK158" s="95"/>
      <c r="CL158" s="95"/>
      <c r="CM158" s="95"/>
      <c r="CN158" s="95"/>
      <c r="CO158" s="95"/>
      <c r="CP158" s="95"/>
      <c r="CQ158" s="95"/>
      <c r="CR158" s="95"/>
      <c r="CS158" s="95"/>
      <c r="CT158" s="95"/>
      <c r="CU158" s="95"/>
      <c r="CV158" s="95"/>
    </row>
    <row r="159" spans="1:100" s="96" customFormat="1" ht="12.75">
      <c r="A159" s="97">
        <f t="shared" si="19"/>
        <v>151</v>
      </c>
      <c r="B159" s="103"/>
      <c r="C159" s="100"/>
      <c r="D159" s="100"/>
      <c r="E159" s="100"/>
      <c r="F159" s="99">
        <v>0</v>
      </c>
      <c r="G159" s="92">
        <v>0</v>
      </c>
      <c r="H159" s="93">
        <f t="shared" si="16"/>
        <v>0</v>
      </c>
      <c r="I159" s="93">
        <f t="shared" si="17"/>
        <v>0</v>
      </c>
      <c r="J159" s="94">
        <f t="shared" si="18"/>
      </c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  <c r="BP159" s="95"/>
      <c r="BQ159" s="95"/>
      <c r="BR159" s="95"/>
      <c r="BS159" s="95"/>
      <c r="BT159" s="95"/>
      <c r="BU159" s="95"/>
      <c r="BV159" s="95"/>
      <c r="BW159" s="95"/>
      <c r="BX159" s="95"/>
      <c r="BY159" s="95"/>
      <c r="BZ159" s="95"/>
      <c r="CA159" s="95"/>
      <c r="CB159" s="95"/>
      <c r="CC159" s="95"/>
      <c r="CD159" s="95"/>
      <c r="CE159" s="95"/>
      <c r="CF159" s="95"/>
      <c r="CG159" s="95"/>
      <c r="CH159" s="95"/>
      <c r="CI159" s="95"/>
      <c r="CJ159" s="95"/>
      <c r="CK159" s="95"/>
      <c r="CL159" s="95"/>
      <c r="CM159" s="95"/>
      <c r="CN159" s="95"/>
      <c r="CO159" s="95"/>
      <c r="CP159" s="95"/>
      <c r="CQ159" s="95"/>
      <c r="CR159" s="95"/>
      <c r="CS159" s="95"/>
      <c r="CT159" s="95"/>
      <c r="CU159" s="95"/>
      <c r="CV159" s="95"/>
    </row>
    <row r="160" spans="1:100" s="96" customFormat="1" ht="12.75">
      <c r="A160" s="97">
        <f t="shared" si="19"/>
        <v>152</v>
      </c>
      <c r="B160" s="103"/>
      <c r="C160" s="100"/>
      <c r="D160" s="100"/>
      <c r="E160" s="100"/>
      <c r="F160" s="99">
        <v>0</v>
      </c>
      <c r="G160" s="92">
        <v>0</v>
      </c>
      <c r="H160" s="93">
        <f t="shared" si="16"/>
        <v>0</v>
      </c>
      <c r="I160" s="93">
        <f t="shared" si="17"/>
        <v>0</v>
      </c>
      <c r="J160" s="94">
        <f t="shared" si="18"/>
      </c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  <c r="BQ160" s="95"/>
      <c r="BR160" s="95"/>
      <c r="BS160" s="95"/>
      <c r="BT160" s="95"/>
      <c r="BU160" s="95"/>
      <c r="BV160" s="95"/>
      <c r="BW160" s="95"/>
      <c r="BX160" s="95"/>
      <c r="BY160" s="95"/>
      <c r="BZ160" s="95"/>
      <c r="CA160" s="95"/>
      <c r="CB160" s="95"/>
      <c r="CC160" s="95"/>
      <c r="CD160" s="95"/>
      <c r="CE160" s="95"/>
      <c r="CF160" s="95"/>
      <c r="CG160" s="95"/>
      <c r="CH160" s="95"/>
      <c r="CI160" s="95"/>
      <c r="CJ160" s="95"/>
      <c r="CK160" s="95"/>
      <c r="CL160" s="95"/>
      <c r="CM160" s="95"/>
      <c r="CN160" s="95"/>
      <c r="CO160" s="95"/>
      <c r="CP160" s="95"/>
      <c r="CQ160" s="95"/>
      <c r="CR160" s="95"/>
      <c r="CS160" s="95"/>
      <c r="CT160" s="95"/>
      <c r="CU160" s="95"/>
      <c r="CV160" s="95"/>
    </row>
    <row r="161" spans="1:100" s="96" customFormat="1" ht="12.75">
      <c r="A161" s="97">
        <f t="shared" si="19"/>
        <v>153</v>
      </c>
      <c r="B161" s="103"/>
      <c r="C161" s="100"/>
      <c r="D161" s="100"/>
      <c r="E161" s="100"/>
      <c r="F161" s="99">
        <v>0</v>
      </c>
      <c r="G161" s="92">
        <v>0</v>
      </c>
      <c r="H161" s="93">
        <f t="shared" si="16"/>
        <v>0</v>
      </c>
      <c r="I161" s="93">
        <f t="shared" si="17"/>
        <v>0</v>
      </c>
      <c r="J161" s="94">
        <f t="shared" si="18"/>
      </c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  <c r="BN161" s="95"/>
      <c r="BO161" s="95"/>
      <c r="BP161" s="95"/>
      <c r="BQ161" s="95"/>
      <c r="BR161" s="95"/>
      <c r="BS161" s="95"/>
      <c r="BT161" s="95"/>
      <c r="BU161" s="95"/>
      <c r="BV161" s="95"/>
      <c r="BW161" s="95"/>
      <c r="BX161" s="95"/>
      <c r="BY161" s="95"/>
      <c r="BZ161" s="95"/>
      <c r="CA161" s="95"/>
      <c r="CB161" s="95"/>
      <c r="CC161" s="95"/>
      <c r="CD161" s="95"/>
      <c r="CE161" s="95"/>
      <c r="CF161" s="95"/>
      <c r="CG161" s="95"/>
      <c r="CH161" s="95"/>
      <c r="CI161" s="95"/>
      <c r="CJ161" s="95"/>
      <c r="CK161" s="95"/>
      <c r="CL161" s="95"/>
      <c r="CM161" s="95"/>
      <c r="CN161" s="95"/>
      <c r="CO161" s="95"/>
      <c r="CP161" s="95"/>
      <c r="CQ161" s="95"/>
      <c r="CR161" s="95"/>
      <c r="CS161" s="95"/>
      <c r="CT161" s="95"/>
      <c r="CU161" s="95"/>
      <c r="CV161" s="95"/>
    </row>
    <row r="162" spans="1:100" s="96" customFormat="1" ht="12.75">
      <c r="A162" s="97">
        <f t="shared" si="19"/>
        <v>154</v>
      </c>
      <c r="B162" s="103"/>
      <c r="C162" s="101"/>
      <c r="D162" s="100"/>
      <c r="E162" s="100"/>
      <c r="F162" s="99">
        <v>0</v>
      </c>
      <c r="G162" s="92">
        <v>0</v>
      </c>
      <c r="H162" s="93">
        <f t="shared" si="16"/>
        <v>0</v>
      </c>
      <c r="I162" s="93">
        <f t="shared" si="17"/>
        <v>0</v>
      </c>
      <c r="J162" s="94">
        <f t="shared" si="18"/>
      </c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  <c r="BF162" s="95"/>
      <c r="BG162" s="95"/>
      <c r="BH162" s="95"/>
      <c r="BI162" s="95"/>
      <c r="BJ162" s="95"/>
      <c r="BK162" s="95"/>
      <c r="BL162" s="95"/>
      <c r="BM162" s="95"/>
      <c r="BN162" s="95"/>
      <c r="BO162" s="95"/>
      <c r="BP162" s="95"/>
      <c r="BQ162" s="95"/>
      <c r="BR162" s="95"/>
      <c r="BS162" s="95"/>
      <c r="BT162" s="95"/>
      <c r="BU162" s="95"/>
      <c r="BV162" s="95"/>
      <c r="BW162" s="95"/>
      <c r="BX162" s="95"/>
      <c r="BY162" s="95"/>
      <c r="BZ162" s="95"/>
      <c r="CA162" s="95"/>
      <c r="CB162" s="95"/>
      <c r="CC162" s="95"/>
      <c r="CD162" s="95"/>
      <c r="CE162" s="95"/>
      <c r="CF162" s="95"/>
      <c r="CG162" s="95"/>
      <c r="CH162" s="95"/>
      <c r="CI162" s="95"/>
      <c r="CJ162" s="95"/>
      <c r="CK162" s="95"/>
      <c r="CL162" s="95"/>
      <c r="CM162" s="95"/>
      <c r="CN162" s="95"/>
      <c r="CO162" s="95"/>
      <c r="CP162" s="95"/>
      <c r="CQ162" s="95"/>
      <c r="CR162" s="95"/>
      <c r="CS162" s="95"/>
      <c r="CT162" s="95"/>
      <c r="CU162" s="95"/>
      <c r="CV162" s="95"/>
    </row>
    <row r="163" spans="1:100" s="96" customFormat="1" ht="12.75">
      <c r="A163" s="97">
        <f t="shared" si="19"/>
        <v>155</v>
      </c>
      <c r="B163" s="103"/>
      <c r="C163" s="101"/>
      <c r="D163" s="100"/>
      <c r="E163" s="100"/>
      <c r="F163" s="99">
        <v>0</v>
      </c>
      <c r="G163" s="92">
        <v>0</v>
      </c>
      <c r="H163" s="93">
        <f t="shared" si="16"/>
        <v>0</v>
      </c>
      <c r="I163" s="93">
        <f t="shared" si="17"/>
        <v>0</v>
      </c>
      <c r="J163" s="94">
        <f t="shared" si="18"/>
      </c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  <c r="BQ163" s="95"/>
      <c r="BR163" s="95"/>
      <c r="BS163" s="95"/>
      <c r="BT163" s="95"/>
      <c r="BU163" s="95"/>
      <c r="BV163" s="95"/>
      <c r="BW163" s="95"/>
      <c r="BX163" s="95"/>
      <c r="BY163" s="95"/>
      <c r="BZ163" s="95"/>
      <c r="CA163" s="95"/>
      <c r="CB163" s="95"/>
      <c r="CC163" s="95"/>
      <c r="CD163" s="95"/>
      <c r="CE163" s="95"/>
      <c r="CF163" s="95"/>
      <c r="CG163" s="95"/>
      <c r="CH163" s="95"/>
      <c r="CI163" s="95"/>
      <c r="CJ163" s="95"/>
      <c r="CK163" s="95"/>
      <c r="CL163" s="95"/>
      <c r="CM163" s="95"/>
      <c r="CN163" s="95"/>
      <c r="CO163" s="95"/>
      <c r="CP163" s="95"/>
      <c r="CQ163" s="95"/>
      <c r="CR163" s="95"/>
      <c r="CS163" s="95"/>
      <c r="CT163" s="95"/>
      <c r="CU163" s="95"/>
      <c r="CV163" s="95"/>
    </row>
    <row r="164" spans="1:100" s="96" customFormat="1" ht="12.75">
      <c r="A164" s="97">
        <f t="shared" si="19"/>
        <v>156</v>
      </c>
      <c r="B164" s="103"/>
      <c r="C164" s="102"/>
      <c r="D164" s="100"/>
      <c r="E164" s="100"/>
      <c r="F164" s="99">
        <v>0</v>
      </c>
      <c r="G164" s="92">
        <v>0</v>
      </c>
      <c r="H164" s="93">
        <f t="shared" si="16"/>
        <v>0</v>
      </c>
      <c r="I164" s="93">
        <f t="shared" si="17"/>
        <v>0</v>
      </c>
      <c r="J164" s="94">
        <f t="shared" si="18"/>
      </c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95"/>
      <c r="BT164" s="95"/>
      <c r="BU164" s="95"/>
      <c r="BV164" s="95"/>
      <c r="BW164" s="95"/>
      <c r="BX164" s="95"/>
      <c r="BY164" s="95"/>
      <c r="BZ164" s="95"/>
      <c r="CA164" s="95"/>
      <c r="CB164" s="95"/>
      <c r="CC164" s="95"/>
      <c r="CD164" s="95"/>
      <c r="CE164" s="95"/>
      <c r="CF164" s="95"/>
      <c r="CG164" s="95"/>
      <c r="CH164" s="95"/>
      <c r="CI164" s="95"/>
      <c r="CJ164" s="95"/>
      <c r="CK164" s="95"/>
      <c r="CL164" s="95"/>
      <c r="CM164" s="95"/>
      <c r="CN164" s="95"/>
      <c r="CO164" s="95"/>
      <c r="CP164" s="95"/>
      <c r="CQ164" s="95"/>
      <c r="CR164" s="95"/>
      <c r="CS164" s="95"/>
      <c r="CT164" s="95"/>
      <c r="CU164" s="95"/>
      <c r="CV164" s="95"/>
    </row>
    <row r="165" spans="1:100" s="96" customFormat="1" ht="12.75">
      <c r="A165" s="97">
        <f t="shared" si="19"/>
        <v>157</v>
      </c>
      <c r="B165" s="103"/>
      <c r="C165" s="100"/>
      <c r="D165" s="100"/>
      <c r="E165" s="100"/>
      <c r="F165" s="99">
        <v>0</v>
      </c>
      <c r="G165" s="92">
        <v>0</v>
      </c>
      <c r="H165" s="93">
        <f t="shared" si="16"/>
        <v>0</v>
      </c>
      <c r="I165" s="93">
        <f t="shared" si="17"/>
        <v>0</v>
      </c>
      <c r="J165" s="94">
        <f t="shared" si="18"/>
      </c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  <c r="BM165" s="95"/>
      <c r="BN165" s="95"/>
      <c r="BO165" s="95"/>
      <c r="BP165" s="95"/>
      <c r="BQ165" s="95"/>
      <c r="BR165" s="95"/>
      <c r="BS165" s="95"/>
      <c r="BT165" s="95"/>
      <c r="BU165" s="95"/>
      <c r="BV165" s="95"/>
      <c r="BW165" s="95"/>
      <c r="BX165" s="95"/>
      <c r="BY165" s="95"/>
      <c r="BZ165" s="95"/>
      <c r="CA165" s="95"/>
      <c r="CB165" s="95"/>
      <c r="CC165" s="95"/>
      <c r="CD165" s="95"/>
      <c r="CE165" s="95"/>
      <c r="CF165" s="95"/>
      <c r="CG165" s="95"/>
      <c r="CH165" s="95"/>
      <c r="CI165" s="95"/>
      <c r="CJ165" s="95"/>
      <c r="CK165" s="95"/>
      <c r="CL165" s="95"/>
      <c r="CM165" s="95"/>
      <c r="CN165" s="95"/>
      <c r="CO165" s="95"/>
      <c r="CP165" s="95"/>
      <c r="CQ165" s="95"/>
      <c r="CR165" s="95"/>
      <c r="CS165" s="95"/>
      <c r="CT165" s="95"/>
      <c r="CU165" s="95"/>
      <c r="CV165" s="95"/>
    </row>
    <row r="166" spans="1:100" s="96" customFormat="1" ht="12.75">
      <c r="A166" s="97">
        <f t="shared" si="19"/>
        <v>158</v>
      </c>
      <c r="B166" s="103"/>
      <c r="C166" s="100"/>
      <c r="D166" s="100"/>
      <c r="E166" s="100"/>
      <c r="F166" s="99">
        <v>0</v>
      </c>
      <c r="G166" s="92">
        <v>0</v>
      </c>
      <c r="H166" s="93">
        <f t="shared" si="16"/>
        <v>0</v>
      </c>
      <c r="I166" s="93">
        <f t="shared" si="17"/>
        <v>0</v>
      </c>
      <c r="J166" s="94">
        <f t="shared" si="18"/>
      </c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  <c r="BN166" s="95"/>
      <c r="BO166" s="95"/>
      <c r="BP166" s="95"/>
      <c r="BQ166" s="95"/>
      <c r="BR166" s="95"/>
      <c r="BS166" s="95"/>
      <c r="BT166" s="95"/>
      <c r="BU166" s="95"/>
      <c r="BV166" s="95"/>
      <c r="BW166" s="95"/>
      <c r="BX166" s="95"/>
      <c r="BY166" s="95"/>
      <c r="BZ166" s="95"/>
      <c r="CA166" s="95"/>
      <c r="CB166" s="95"/>
      <c r="CC166" s="95"/>
      <c r="CD166" s="95"/>
      <c r="CE166" s="95"/>
      <c r="CF166" s="95"/>
      <c r="CG166" s="95"/>
      <c r="CH166" s="95"/>
      <c r="CI166" s="95"/>
      <c r="CJ166" s="95"/>
      <c r="CK166" s="95"/>
      <c r="CL166" s="95"/>
      <c r="CM166" s="95"/>
      <c r="CN166" s="95"/>
      <c r="CO166" s="95"/>
      <c r="CP166" s="95"/>
      <c r="CQ166" s="95"/>
      <c r="CR166" s="95"/>
      <c r="CS166" s="95"/>
      <c r="CT166" s="95"/>
      <c r="CU166" s="95"/>
      <c r="CV166" s="95"/>
    </row>
    <row r="167" spans="1:100" s="96" customFormat="1" ht="12.75">
      <c r="A167" s="97">
        <f t="shared" si="19"/>
        <v>159</v>
      </c>
      <c r="B167" s="103"/>
      <c r="C167" s="100"/>
      <c r="D167" s="100"/>
      <c r="E167" s="100"/>
      <c r="F167" s="99">
        <v>0</v>
      </c>
      <c r="G167" s="92">
        <v>0</v>
      </c>
      <c r="H167" s="93">
        <f t="shared" si="16"/>
        <v>0</v>
      </c>
      <c r="I167" s="93">
        <f t="shared" si="17"/>
        <v>0</v>
      </c>
      <c r="J167" s="94">
        <f t="shared" si="18"/>
      </c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95"/>
      <c r="BA167" s="95"/>
      <c r="BB167" s="95"/>
      <c r="BC167" s="95"/>
      <c r="BD167" s="95"/>
      <c r="BE167" s="95"/>
      <c r="BF167" s="95"/>
      <c r="BG167" s="95"/>
      <c r="BH167" s="95"/>
      <c r="BI167" s="95"/>
      <c r="BJ167" s="95"/>
      <c r="BK167" s="95"/>
      <c r="BL167" s="95"/>
      <c r="BM167" s="95"/>
      <c r="BN167" s="95"/>
      <c r="BO167" s="95"/>
      <c r="BP167" s="95"/>
      <c r="BQ167" s="95"/>
      <c r="BR167" s="95"/>
      <c r="BS167" s="95"/>
      <c r="BT167" s="95"/>
      <c r="BU167" s="95"/>
      <c r="BV167" s="95"/>
      <c r="BW167" s="95"/>
      <c r="BX167" s="95"/>
      <c r="BY167" s="95"/>
      <c r="BZ167" s="95"/>
      <c r="CA167" s="95"/>
      <c r="CB167" s="95"/>
      <c r="CC167" s="95"/>
      <c r="CD167" s="95"/>
      <c r="CE167" s="95"/>
      <c r="CF167" s="95"/>
      <c r="CG167" s="95"/>
      <c r="CH167" s="95"/>
      <c r="CI167" s="95"/>
      <c r="CJ167" s="95"/>
      <c r="CK167" s="95"/>
      <c r="CL167" s="95"/>
      <c r="CM167" s="95"/>
      <c r="CN167" s="95"/>
      <c r="CO167" s="95"/>
      <c r="CP167" s="95"/>
      <c r="CQ167" s="95"/>
      <c r="CR167" s="95"/>
      <c r="CS167" s="95"/>
      <c r="CT167" s="95"/>
      <c r="CU167" s="95"/>
      <c r="CV167" s="95"/>
    </row>
    <row r="168" spans="1:100" s="96" customFormat="1" ht="12.75">
      <c r="A168" s="97">
        <f t="shared" si="19"/>
        <v>160</v>
      </c>
      <c r="B168" s="103"/>
      <c r="C168" s="100"/>
      <c r="D168" s="100"/>
      <c r="E168" s="100"/>
      <c r="F168" s="99">
        <v>0</v>
      </c>
      <c r="G168" s="92">
        <v>0</v>
      </c>
      <c r="H168" s="93">
        <f t="shared" si="16"/>
        <v>0</v>
      </c>
      <c r="I168" s="93">
        <f t="shared" si="17"/>
        <v>0</v>
      </c>
      <c r="J168" s="94">
        <f t="shared" si="18"/>
      </c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  <c r="BM168" s="95"/>
      <c r="BN168" s="95"/>
      <c r="BO168" s="95"/>
      <c r="BP168" s="95"/>
      <c r="BQ168" s="95"/>
      <c r="BR168" s="95"/>
      <c r="BS168" s="95"/>
      <c r="BT168" s="95"/>
      <c r="BU168" s="95"/>
      <c r="BV168" s="95"/>
      <c r="BW168" s="95"/>
      <c r="BX168" s="95"/>
      <c r="BY168" s="95"/>
      <c r="BZ168" s="95"/>
      <c r="CA168" s="95"/>
      <c r="CB168" s="95"/>
      <c r="CC168" s="95"/>
      <c r="CD168" s="95"/>
      <c r="CE168" s="95"/>
      <c r="CF168" s="95"/>
      <c r="CG168" s="95"/>
      <c r="CH168" s="95"/>
      <c r="CI168" s="95"/>
      <c r="CJ168" s="95"/>
      <c r="CK168" s="95"/>
      <c r="CL168" s="95"/>
      <c r="CM168" s="95"/>
      <c r="CN168" s="95"/>
      <c r="CO168" s="95"/>
      <c r="CP168" s="95"/>
      <c r="CQ168" s="95"/>
      <c r="CR168" s="95"/>
      <c r="CS168" s="95"/>
      <c r="CT168" s="95"/>
      <c r="CU168" s="95"/>
      <c r="CV168" s="95"/>
    </row>
    <row r="169" spans="1:100" s="96" customFormat="1" ht="12.75">
      <c r="A169" s="97">
        <f t="shared" si="19"/>
        <v>161</v>
      </c>
      <c r="B169" s="103"/>
      <c r="C169" s="100"/>
      <c r="D169" s="100"/>
      <c r="E169" s="100"/>
      <c r="F169" s="99">
        <v>0</v>
      </c>
      <c r="G169" s="92">
        <v>0</v>
      </c>
      <c r="H169" s="93">
        <f aca="true" t="shared" si="20" ref="H169:H200">G169*Sensib</f>
        <v>0</v>
      </c>
      <c r="I169" s="93">
        <f aca="true" t="shared" si="21" ref="I169:I200">F169*H169</f>
        <v>0</v>
      </c>
      <c r="J169" s="94">
        <f aca="true" t="shared" si="22" ref="J169:J200">IF(I169&gt;0,RANK(I169,AmeaPreVE,0),"")</f>
      </c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  <c r="BQ169" s="95"/>
      <c r="BR169" s="95"/>
      <c r="BS169" s="95"/>
      <c r="BT169" s="95"/>
      <c r="BU169" s="95"/>
      <c r="BV169" s="95"/>
      <c r="BW169" s="95"/>
      <c r="BX169" s="95"/>
      <c r="BY169" s="95"/>
      <c r="BZ169" s="95"/>
      <c r="CA169" s="95"/>
      <c r="CB169" s="95"/>
      <c r="CC169" s="95"/>
      <c r="CD169" s="95"/>
      <c r="CE169" s="95"/>
      <c r="CF169" s="95"/>
      <c r="CG169" s="95"/>
      <c r="CH169" s="95"/>
      <c r="CI169" s="95"/>
      <c r="CJ169" s="95"/>
      <c r="CK169" s="95"/>
      <c r="CL169" s="95"/>
      <c r="CM169" s="95"/>
      <c r="CN169" s="95"/>
      <c r="CO169" s="95"/>
      <c r="CP169" s="95"/>
      <c r="CQ169" s="95"/>
      <c r="CR169" s="95"/>
      <c r="CS169" s="95"/>
      <c r="CT169" s="95"/>
      <c r="CU169" s="95"/>
      <c r="CV169" s="95"/>
    </row>
    <row r="170" spans="1:100" s="96" customFormat="1" ht="12.75">
      <c r="A170" s="97">
        <f aca="true" t="shared" si="23" ref="A170:A201">A169+1</f>
        <v>162</v>
      </c>
      <c r="B170" s="103"/>
      <c r="C170" s="100"/>
      <c r="D170" s="100"/>
      <c r="E170" s="100"/>
      <c r="F170" s="99">
        <v>0</v>
      </c>
      <c r="G170" s="92">
        <v>0</v>
      </c>
      <c r="H170" s="93">
        <f t="shared" si="20"/>
        <v>0</v>
      </c>
      <c r="I170" s="93">
        <f t="shared" si="21"/>
        <v>0</v>
      </c>
      <c r="J170" s="94">
        <f t="shared" si="22"/>
      </c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  <c r="BM170" s="95"/>
      <c r="BN170" s="95"/>
      <c r="BO170" s="95"/>
      <c r="BP170" s="95"/>
      <c r="BQ170" s="95"/>
      <c r="BR170" s="95"/>
      <c r="BS170" s="95"/>
      <c r="BT170" s="95"/>
      <c r="BU170" s="95"/>
      <c r="BV170" s="95"/>
      <c r="BW170" s="95"/>
      <c r="BX170" s="95"/>
      <c r="BY170" s="95"/>
      <c r="BZ170" s="95"/>
      <c r="CA170" s="95"/>
      <c r="CB170" s="95"/>
      <c r="CC170" s="95"/>
      <c r="CD170" s="95"/>
      <c r="CE170" s="95"/>
      <c r="CF170" s="95"/>
      <c r="CG170" s="95"/>
      <c r="CH170" s="95"/>
      <c r="CI170" s="95"/>
      <c r="CJ170" s="95"/>
      <c r="CK170" s="95"/>
      <c r="CL170" s="95"/>
      <c r="CM170" s="95"/>
      <c r="CN170" s="95"/>
      <c r="CO170" s="95"/>
      <c r="CP170" s="95"/>
      <c r="CQ170" s="95"/>
      <c r="CR170" s="95"/>
      <c r="CS170" s="95"/>
      <c r="CT170" s="95"/>
      <c r="CU170" s="95"/>
      <c r="CV170" s="95"/>
    </row>
    <row r="171" spans="1:100" s="96" customFormat="1" ht="12.75">
      <c r="A171" s="97">
        <f t="shared" si="23"/>
        <v>163</v>
      </c>
      <c r="B171" s="103"/>
      <c r="C171" s="100"/>
      <c r="D171" s="100"/>
      <c r="E171" s="100"/>
      <c r="F171" s="99">
        <v>0</v>
      </c>
      <c r="G171" s="92">
        <v>0</v>
      </c>
      <c r="H171" s="93">
        <f t="shared" si="20"/>
        <v>0</v>
      </c>
      <c r="I171" s="93">
        <f t="shared" si="21"/>
        <v>0</v>
      </c>
      <c r="J171" s="94">
        <f t="shared" si="22"/>
      </c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5"/>
      <c r="BQ171" s="95"/>
      <c r="BR171" s="95"/>
      <c r="BS171" s="95"/>
      <c r="BT171" s="95"/>
      <c r="BU171" s="95"/>
      <c r="BV171" s="95"/>
      <c r="BW171" s="95"/>
      <c r="BX171" s="95"/>
      <c r="BY171" s="95"/>
      <c r="BZ171" s="95"/>
      <c r="CA171" s="95"/>
      <c r="CB171" s="95"/>
      <c r="CC171" s="95"/>
      <c r="CD171" s="95"/>
      <c r="CE171" s="95"/>
      <c r="CF171" s="95"/>
      <c r="CG171" s="95"/>
      <c r="CH171" s="95"/>
      <c r="CI171" s="95"/>
      <c r="CJ171" s="95"/>
      <c r="CK171" s="95"/>
      <c r="CL171" s="95"/>
      <c r="CM171" s="95"/>
      <c r="CN171" s="95"/>
      <c r="CO171" s="95"/>
      <c r="CP171" s="95"/>
      <c r="CQ171" s="95"/>
      <c r="CR171" s="95"/>
      <c r="CS171" s="95"/>
      <c r="CT171" s="95"/>
      <c r="CU171" s="95"/>
      <c r="CV171" s="95"/>
    </row>
    <row r="172" spans="1:100" s="96" customFormat="1" ht="12.75">
      <c r="A172" s="97">
        <f t="shared" si="23"/>
        <v>164</v>
      </c>
      <c r="B172" s="103"/>
      <c r="C172" s="100"/>
      <c r="D172" s="100"/>
      <c r="E172" s="100"/>
      <c r="F172" s="99">
        <v>0</v>
      </c>
      <c r="G172" s="92">
        <v>0</v>
      </c>
      <c r="H172" s="93">
        <f t="shared" si="20"/>
        <v>0</v>
      </c>
      <c r="I172" s="93">
        <f t="shared" si="21"/>
        <v>0</v>
      </c>
      <c r="J172" s="94">
        <f t="shared" si="22"/>
      </c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  <c r="BO172" s="95"/>
      <c r="BP172" s="95"/>
      <c r="BQ172" s="95"/>
      <c r="BR172" s="95"/>
      <c r="BS172" s="95"/>
      <c r="BT172" s="95"/>
      <c r="BU172" s="95"/>
      <c r="BV172" s="95"/>
      <c r="BW172" s="95"/>
      <c r="BX172" s="95"/>
      <c r="BY172" s="95"/>
      <c r="BZ172" s="95"/>
      <c r="CA172" s="95"/>
      <c r="CB172" s="95"/>
      <c r="CC172" s="95"/>
      <c r="CD172" s="95"/>
      <c r="CE172" s="95"/>
      <c r="CF172" s="95"/>
      <c r="CG172" s="95"/>
      <c r="CH172" s="95"/>
      <c r="CI172" s="95"/>
      <c r="CJ172" s="95"/>
      <c r="CK172" s="95"/>
      <c r="CL172" s="95"/>
      <c r="CM172" s="95"/>
      <c r="CN172" s="95"/>
      <c r="CO172" s="95"/>
      <c r="CP172" s="95"/>
      <c r="CQ172" s="95"/>
      <c r="CR172" s="95"/>
      <c r="CS172" s="95"/>
      <c r="CT172" s="95"/>
      <c r="CU172" s="95"/>
      <c r="CV172" s="95"/>
    </row>
    <row r="173" spans="1:100" s="96" customFormat="1" ht="12.75">
      <c r="A173" s="97">
        <f t="shared" si="23"/>
        <v>165</v>
      </c>
      <c r="B173" s="103"/>
      <c r="C173" s="100"/>
      <c r="D173" s="100"/>
      <c r="E173" s="100"/>
      <c r="F173" s="99">
        <v>0</v>
      </c>
      <c r="G173" s="92">
        <v>0</v>
      </c>
      <c r="H173" s="93">
        <f t="shared" si="20"/>
        <v>0</v>
      </c>
      <c r="I173" s="93">
        <f t="shared" si="21"/>
        <v>0</v>
      </c>
      <c r="J173" s="94">
        <f t="shared" si="22"/>
      </c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  <c r="BM173" s="95"/>
      <c r="BN173" s="95"/>
      <c r="BO173" s="95"/>
      <c r="BP173" s="95"/>
      <c r="BQ173" s="95"/>
      <c r="BR173" s="95"/>
      <c r="BS173" s="95"/>
      <c r="BT173" s="95"/>
      <c r="BU173" s="95"/>
      <c r="BV173" s="95"/>
      <c r="BW173" s="95"/>
      <c r="BX173" s="95"/>
      <c r="BY173" s="95"/>
      <c r="BZ173" s="95"/>
      <c r="CA173" s="95"/>
      <c r="CB173" s="95"/>
      <c r="CC173" s="95"/>
      <c r="CD173" s="95"/>
      <c r="CE173" s="95"/>
      <c r="CF173" s="95"/>
      <c r="CG173" s="95"/>
      <c r="CH173" s="95"/>
      <c r="CI173" s="95"/>
      <c r="CJ173" s="95"/>
      <c r="CK173" s="95"/>
      <c r="CL173" s="95"/>
      <c r="CM173" s="95"/>
      <c r="CN173" s="95"/>
      <c r="CO173" s="95"/>
      <c r="CP173" s="95"/>
      <c r="CQ173" s="95"/>
      <c r="CR173" s="95"/>
      <c r="CS173" s="95"/>
      <c r="CT173" s="95"/>
      <c r="CU173" s="95"/>
      <c r="CV173" s="95"/>
    </row>
    <row r="174" spans="1:100" s="96" customFormat="1" ht="12.75">
      <c r="A174" s="97">
        <f t="shared" si="23"/>
        <v>166</v>
      </c>
      <c r="B174" s="103"/>
      <c r="C174" s="100"/>
      <c r="D174" s="100"/>
      <c r="E174" s="100"/>
      <c r="F174" s="99">
        <v>0</v>
      </c>
      <c r="G174" s="92">
        <v>0</v>
      </c>
      <c r="H174" s="93">
        <f t="shared" si="20"/>
        <v>0</v>
      </c>
      <c r="I174" s="93">
        <f t="shared" si="21"/>
        <v>0</v>
      </c>
      <c r="J174" s="94">
        <f t="shared" si="22"/>
      </c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5"/>
      <c r="BJ174" s="95"/>
      <c r="BK174" s="95"/>
      <c r="BL174" s="95"/>
      <c r="BM174" s="95"/>
      <c r="BN174" s="95"/>
      <c r="BO174" s="95"/>
      <c r="BP174" s="95"/>
      <c r="BQ174" s="95"/>
      <c r="BR174" s="95"/>
      <c r="BS174" s="95"/>
      <c r="BT174" s="95"/>
      <c r="BU174" s="95"/>
      <c r="BV174" s="95"/>
      <c r="BW174" s="95"/>
      <c r="BX174" s="95"/>
      <c r="BY174" s="95"/>
      <c r="BZ174" s="95"/>
      <c r="CA174" s="95"/>
      <c r="CB174" s="95"/>
      <c r="CC174" s="95"/>
      <c r="CD174" s="95"/>
      <c r="CE174" s="95"/>
      <c r="CF174" s="95"/>
      <c r="CG174" s="95"/>
      <c r="CH174" s="95"/>
      <c r="CI174" s="95"/>
      <c r="CJ174" s="95"/>
      <c r="CK174" s="95"/>
      <c r="CL174" s="95"/>
      <c r="CM174" s="95"/>
      <c r="CN174" s="95"/>
      <c r="CO174" s="95"/>
      <c r="CP174" s="95"/>
      <c r="CQ174" s="95"/>
      <c r="CR174" s="95"/>
      <c r="CS174" s="95"/>
      <c r="CT174" s="95"/>
      <c r="CU174" s="95"/>
      <c r="CV174" s="95"/>
    </row>
    <row r="175" spans="1:100" s="96" customFormat="1" ht="12.75">
      <c r="A175" s="97">
        <f t="shared" si="23"/>
        <v>167</v>
      </c>
      <c r="B175" s="103"/>
      <c r="C175" s="100"/>
      <c r="D175" s="100"/>
      <c r="E175" s="100"/>
      <c r="F175" s="99">
        <v>0</v>
      </c>
      <c r="G175" s="92">
        <v>0</v>
      </c>
      <c r="H175" s="93">
        <f t="shared" si="20"/>
        <v>0</v>
      </c>
      <c r="I175" s="93">
        <f t="shared" si="21"/>
        <v>0</v>
      </c>
      <c r="J175" s="94">
        <f t="shared" si="22"/>
      </c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  <c r="BE175" s="95"/>
      <c r="BF175" s="95"/>
      <c r="BG175" s="95"/>
      <c r="BH175" s="95"/>
      <c r="BI175" s="95"/>
      <c r="BJ175" s="95"/>
      <c r="BK175" s="95"/>
      <c r="BL175" s="95"/>
      <c r="BM175" s="95"/>
      <c r="BN175" s="95"/>
      <c r="BO175" s="95"/>
      <c r="BP175" s="95"/>
      <c r="BQ175" s="95"/>
      <c r="BR175" s="95"/>
      <c r="BS175" s="95"/>
      <c r="BT175" s="95"/>
      <c r="BU175" s="95"/>
      <c r="BV175" s="95"/>
      <c r="BW175" s="95"/>
      <c r="BX175" s="95"/>
      <c r="BY175" s="95"/>
      <c r="BZ175" s="95"/>
      <c r="CA175" s="95"/>
      <c r="CB175" s="95"/>
      <c r="CC175" s="95"/>
      <c r="CD175" s="95"/>
      <c r="CE175" s="95"/>
      <c r="CF175" s="95"/>
      <c r="CG175" s="95"/>
      <c r="CH175" s="95"/>
      <c r="CI175" s="95"/>
      <c r="CJ175" s="95"/>
      <c r="CK175" s="95"/>
      <c r="CL175" s="95"/>
      <c r="CM175" s="95"/>
      <c r="CN175" s="95"/>
      <c r="CO175" s="95"/>
      <c r="CP175" s="95"/>
      <c r="CQ175" s="95"/>
      <c r="CR175" s="95"/>
      <c r="CS175" s="95"/>
      <c r="CT175" s="95"/>
      <c r="CU175" s="95"/>
      <c r="CV175" s="95"/>
    </row>
    <row r="176" spans="1:100" s="96" customFormat="1" ht="12.75">
      <c r="A176" s="97">
        <f t="shared" si="23"/>
        <v>168</v>
      </c>
      <c r="B176" s="103"/>
      <c r="C176" s="100"/>
      <c r="D176" s="100"/>
      <c r="E176" s="100"/>
      <c r="F176" s="99">
        <v>0</v>
      </c>
      <c r="G176" s="92">
        <v>0</v>
      </c>
      <c r="H176" s="93">
        <f t="shared" si="20"/>
        <v>0</v>
      </c>
      <c r="I176" s="93">
        <f t="shared" si="21"/>
        <v>0</v>
      </c>
      <c r="J176" s="94">
        <f t="shared" si="22"/>
      </c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95"/>
      <c r="BD176" s="95"/>
      <c r="BE176" s="95"/>
      <c r="BF176" s="95"/>
      <c r="BG176" s="95"/>
      <c r="BH176" s="95"/>
      <c r="BI176" s="95"/>
      <c r="BJ176" s="95"/>
      <c r="BK176" s="95"/>
      <c r="BL176" s="95"/>
      <c r="BM176" s="95"/>
      <c r="BN176" s="95"/>
      <c r="BO176" s="95"/>
      <c r="BP176" s="95"/>
      <c r="BQ176" s="95"/>
      <c r="BR176" s="95"/>
      <c r="BS176" s="95"/>
      <c r="BT176" s="95"/>
      <c r="BU176" s="95"/>
      <c r="BV176" s="95"/>
      <c r="BW176" s="95"/>
      <c r="BX176" s="95"/>
      <c r="BY176" s="95"/>
      <c r="BZ176" s="95"/>
      <c r="CA176" s="95"/>
      <c r="CB176" s="95"/>
      <c r="CC176" s="95"/>
      <c r="CD176" s="95"/>
      <c r="CE176" s="95"/>
      <c r="CF176" s="95"/>
      <c r="CG176" s="95"/>
      <c r="CH176" s="95"/>
      <c r="CI176" s="95"/>
      <c r="CJ176" s="95"/>
      <c r="CK176" s="95"/>
      <c r="CL176" s="95"/>
      <c r="CM176" s="95"/>
      <c r="CN176" s="95"/>
      <c r="CO176" s="95"/>
      <c r="CP176" s="95"/>
      <c r="CQ176" s="95"/>
      <c r="CR176" s="95"/>
      <c r="CS176" s="95"/>
      <c r="CT176" s="95"/>
      <c r="CU176" s="95"/>
      <c r="CV176" s="95"/>
    </row>
    <row r="177" spans="1:100" s="96" customFormat="1" ht="12.75">
      <c r="A177" s="97">
        <f t="shared" si="23"/>
        <v>169</v>
      </c>
      <c r="B177" s="103"/>
      <c r="C177" s="100"/>
      <c r="D177" s="100"/>
      <c r="E177" s="100"/>
      <c r="F177" s="99">
        <v>0</v>
      </c>
      <c r="G177" s="92">
        <v>0</v>
      </c>
      <c r="H177" s="93">
        <f t="shared" si="20"/>
        <v>0</v>
      </c>
      <c r="I177" s="93">
        <f t="shared" si="21"/>
        <v>0</v>
      </c>
      <c r="J177" s="94">
        <f t="shared" si="22"/>
      </c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95"/>
      <c r="BD177" s="95"/>
      <c r="BE177" s="95"/>
      <c r="BF177" s="95"/>
      <c r="BG177" s="95"/>
      <c r="BH177" s="95"/>
      <c r="BI177" s="95"/>
      <c r="BJ177" s="95"/>
      <c r="BK177" s="95"/>
      <c r="BL177" s="95"/>
      <c r="BM177" s="95"/>
      <c r="BN177" s="95"/>
      <c r="BO177" s="95"/>
      <c r="BP177" s="95"/>
      <c r="BQ177" s="95"/>
      <c r="BR177" s="95"/>
      <c r="BS177" s="95"/>
      <c r="BT177" s="95"/>
      <c r="BU177" s="95"/>
      <c r="BV177" s="95"/>
      <c r="BW177" s="95"/>
      <c r="BX177" s="95"/>
      <c r="BY177" s="95"/>
      <c r="BZ177" s="95"/>
      <c r="CA177" s="95"/>
      <c r="CB177" s="95"/>
      <c r="CC177" s="95"/>
      <c r="CD177" s="95"/>
      <c r="CE177" s="95"/>
      <c r="CF177" s="95"/>
      <c r="CG177" s="95"/>
      <c r="CH177" s="95"/>
      <c r="CI177" s="95"/>
      <c r="CJ177" s="95"/>
      <c r="CK177" s="95"/>
      <c r="CL177" s="95"/>
      <c r="CM177" s="95"/>
      <c r="CN177" s="95"/>
      <c r="CO177" s="95"/>
      <c r="CP177" s="95"/>
      <c r="CQ177" s="95"/>
      <c r="CR177" s="95"/>
      <c r="CS177" s="95"/>
      <c r="CT177" s="95"/>
      <c r="CU177" s="95"/>
      <c r="CV177" s="95"/>
    </row>
    <row r="178" spans="1:100" s="96" customFormat="1" ht="12.75">
      <c r="A178" s="97">
        <f t="shared" si="23"/>
        <v>170</v>
      </c>
      <c r="B178" s="103"/>
      <c r="C178" s="100"/>
      <c r="D178" s="100"/>
      <c r="E178" s="100"/>
      <c r="F178" s="99">
        <v>0</v>
      </c>
      <c r="G178" s="92">
        <v>0</v>
      </c>
      <c r="H178" s="93">
        <f t="shared" si="20"/>
        <v>0</v>
      </c>
      <c r="I178" s="93">
        <f t="shared" si="21"/>
        <v>0</v>
      </c>
      <c r="J178" s="94">
        <f t="shared" si="22"/>
      </c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  <c r="BP178" s="95"/>
      <c r="BQ178" s="95"/>
      <c r="BR178" s="95"/>
      <c r="BS178" s="95"/>
      <c r="BT178" s="95"/>
      <c r="BU178" s="95"/>
      <c r="BV178" s="95"/>
      <c r="BW178" s="95"/>
      <c r="BX178" s="95"/>
      <c r="BY178" s="95"/>
      <c r="BZ178" s="95"/>
      <c r="CA178" s="95"/>
      <c r="CB178" s="95"/>
      <c r="CC178" s="95"/>
      <c r="CD178" s="95"/>
      <c r="CE178" s="95"/>
      <c r="CF178" s="95"/>
      <c r="CG178" s="95"/>
      <c r="CH178" s="95"/>
      <c r="CI178" s="95"/>
      <c r="CJ178" s="95"/>
      <c r="CK178" s="95"/>
      <c r="CL178" s="95"/>
      <c r="CM178" s="95"/>
      <c r="CN178" s="95"/>
      <c r="CO178" s="95"/>
      <c r="CP178" s="95"/>
      <c r="CQ178" s="95"/>
      <c r="CR178" s="95"/>
      <c r="CS178" s="95"/>
      <c r="CT178" s="95"/>
      <c r="CU178" s="95"/>
      <c r="CV178" s="95"/>
    </row>
    <row r="179" spans="1:100" s="96" customFormat="1" ht="12.75">
      <c r="A179" s="97">
        <f t="shared" si="23"/>
        <v>171</v>
      </c>
      <c r="B179" s="103"/>
      <c r="C179" s="100"/>
      <c r="D179" s="100"/>
      <c r="E179" s="100"/>
      <c r="F179" s="99">
        <v>0</v>
      </c>
      <c r="G179" s="92">
        <v>0</v>
      </c>
      <c r="H179" s="93">
        <f t="shared" si="20"/>
        <v>0</v>
      </c>
      <c r="I179" s="93">
        <f t="shared" si="21"/>
        <v>0</v>
      </c>
      <c r="J179" s="94">
        <f t="shared" si="22"/>
      </c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95"/>
      <c r="BU179" s="95"/>
      <c r="BV179" s="95"/>
      <c r="BW179" s="95"/>
      <c r="BX179" s="95"/>
      <c r="BY179" s="95"/>
      <c r="BZ179" s="95"/>
      <c r="CA179" s="95"/>
      <c r="CB179" s="95"/>
      <c r="CC179" s="95"/>
      <c r="CD179" s="95"/>
      <c r="CE179" s="95"/>
      <c r="CF179" s="95"/>
      <c r="CG179" s="95"/>
      <c r="CH179" s="95"/>
      <c r="CI179" s="95"/>
      <c r="CJ179" s="95"/>
      <c r="CK179" s="95"/>
      <c r="CL179" s="95"/>
      <c r="CM179" s="95"/>
      <c r="CN179" s="95"/>
      <c r="CO179" s="95"/>
      <c r="CP179" s="95"/>
      <c r="CQ179" s="95"/>
      <c r="CR179" s="95"/>
      <c r="CS179" s="95"/>
      <c r="CT179" s="95"/>
      <c r="CU179" s="95"/>
      <c r="CV179" s="95"/>
    </row>
    <row r="180" spans="1:100" s="96" customFormat="1" ht="12.75">
      <c r="A180" s="97">
        <f t="shared" si="23"/>
        <v>172</v>
      </c>
      <c r="B180" s="103"/>
      <c r="C180" s="100"/>
      <c r="D180" s="100"/>
      <c r="E180" s="100"/>
      <c r="F180" s="99">
        <v>0</v>
      </c>
      <c r="G180" s="92">
        <v>0</v>
      </c>
      <c r="H180" s="93">
        <f t="shared" si="20"/>
        <v>0</v>
      </c>
      <c r="I180" s="93">
        <f t="shared" si="21"/>
        <v>0</v>
      </c>
      <c r="J180" s="94">
        <f t="shared" si="22"/>
      </c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95"/>
      <c r="BD180" s="95"/>
      <c r="BE180" s="95"/>
      <c r="BF180" s="95"/>
      <c r="BG180" s="95"/>
      <c r="BH180" s="95"/>
      <c r="BI180" s="95"/>
      <c r="BJ180" s="95"/>
      <c r="BK180" s="95"/>
      <c r="BL180" s="95"/>
      <c r="BM180" s="95"/>
      <c r="BN180" s="95"/>
      <c r="BO180" s="95"/>
      <c r="BP180" s="95"/>
      <c r="BQ180" s="95"/>
      <c r="BR180" s="95"/>
      <c r="BS180" s="95"/>
      <c r="BT180" s="95"/>
      <c r="BU180" s="95"/>
      <c r="BV180" s="95"/>
      <c r="BW180" s="95"/>
      <c r="BX180" s="95"/>
      <c r="BY180" s="95"/>
      <c r="BZ180" s="95"/>
      <c r="CA180" s="95"/>
      <c r="CB180" s="95"/>
      <c r="CC180" s="95"/>
      <c r="CD180" s="95"/>
      <c r="CE180" s="95"/>
      <c r="CF180" s="95"/>
      <c r="CG180" s="95"/>
      <c r="CH180" s="95"/>
      <c r="CI180" s="95"/>
      <c r="CJ180" s="95"/>
      <c r="CK180" s="95"/>
      <c r="CL180" s="95"/>
      <c r="CM180" s="95"/>
      <c r="CN180" s="95"/>
      <c r="CO180" s="95"/>
      <c r="CP180" s="95"/>
      <c r="CQ180" s="95"/>
      <c r="CR180" s="95"/>
      <c r="CS180" s="95"/>
      <c r="CT180" s="95"/>
      <c r="CU180" s="95"/>
      <c r="CV180" s="95"/>
    </row>
    <row r="181" spans="1:100" s="96" customFormat="1" ht="12.75">
      <c r="A181" s="97">
        <f t="shared" si="23"/>
        <v>173</v>
      </c>
      <c r="B181" s="103"/>
      <c r="C181" s="100"/>
      <c r="D181" s="100"/>
      <c r="E181" s="100"/>
      <c r="F181" s="99">
        <v>0</v>
      </c>
      <c r="G181" s="92">
        <v>0</v>
      </c>
      <c r="H181" s="93">
        <f t="shared" si="20"/>
        <v>0</v>
      </c>
      <c r="I181" s="93">
        <f t="shared" si="21"/>
        <v>0</v>
      </c>
      <c r="J181" s="94">
        <f t="shared" si="22"/>
      </c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95"/>
      <c r="BD181" s="95"/>
      <c r="BE181" s="95"/>
      <c r="BF181" s="95"/>
      <c r="BG181" s="95"/>
      <c r="BH181" s="95"/>
      <c r="BI181" s="95"/>
      <c r="BJ181" s="95"/>
      <c r="BK181" s="95"/>
      <c r="BL181" s="95"/>
      <c r="BM181" s="95"/>
      <c r="BN181" s="95"/>
      <c r="BO181" s="95"/>
      <c r="BP181" s="95"/>
      <c r="BQ181" s="95"/>
      <c r="BR181" s="95"/>
      <c r="BS181" s="95"/>
      <c r="BT181" s="95"/>
      <c r="BU181" s="95"/>
      <c r="BV181" s="95"/>
      <c r="BW181" s="95"/>
      <c r="BX181" s="95"/>
      <c r="BY181" s="95"/>
      <c r="BZ181" s="95"/>
      <c r="CA181" s="95"/>
      <c r="CB181" s="95"/>
      <c r="CC181" s="95"/>
      <c r="CD181" s="95"/>
      <c r="CE181" s="95"/>
      <c r="CF181" s="95"/>
      <c r="CG181" s="95"/>
      <c r="CH181" s="95"/>
      <c r="CI181" s="95"/>
      <c r="CJ181" s="95"/>
      <c r="CK181" s="95"/>
      <c r="CL181" s="95"/>
      <c r="CM181" s="95"/>
      <c r="CN181" s="95"/>
      <c r="CO181" s="95"/>
      <c r="CP181" s="95"/>
      <c r="CQ181" s="95"/>
      <c r="CR181" s="95"/>
      <c r="CS181" s="95"/>
      <c r="CT181" s="95"/>
      <c r="CU181" s="95"/>
      <c r="CV181" s="95"/>
    </row>
    <row r="182" spans="1:100" s="96" customFormat="1" ht="12.75">
      <c r="A182" s="97">
        <f t="shared" si="23"/>
        <v>174</v>
      </c>
      <c r="B182" s="103"/>
      <c r="C182" s="100"/>
      <c r="D182" s="100"/>
      <c r="E182" s="100"/>
      <c r="F182" s="99">
        <v>0</v>
      </c>
      <c r="G182" s="92">
        <v>0</v>
      </c>
      <c r="H182" s="93">
        <f t="shared" si="20"/>
        <v>0</v>
      </c>
      <c r="I182" s="93">
        <f t="shared" si="21"/>
        <v>0</v>
      </c>
      <c r="J182" s="94">
        <f t="shared" si="22"/>
      </c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5"/>
      <c r="BJ182" s="95"/>
      <c r="BK182" s="95"/>
      <c r="BL182" s="95"/>
      <c r="BM182" s="95"/>
      <c r="BN182" s="95"/>
      <c r="BO182" s="95"/>
      <c r="BP182" s="95"/>
      <c r="BQ182" s="95"/>
      <c r="BR182" s="95"/>
      <c r="BS182" s="95"/>
      <c r="BT182" s="95"/>
      <c r="BU182" s="95"/>
      <c r="BV182" s="95"/>
      <c r="BW182" s="95"/>
      <c r="BX182" s="95"/>
      <c r="BY182" s="95"/>
      <c r="BZ182" s="95"/>
      <c r="CA182" s="95"/>
      <c r="CB182" s="95"/>
      <c r="CC182" s="95"/>
      <c r="CD182" s="95"/>
      <c r="CE182" s="95"/>
      <c r="CF182" s="95"/>
      <c r="CG182" s="95"/>
      <c r="CH182" s="95"/>
      <c r="CI182" s="95"/>
      <c r="CJ182" s="95"/>
      <c r="CK182" s="95"/>
      <c r="CL182" s="95"/>
      <c r="CM182" s="95"/>
      <c r="CN182" s="95"/>
      <c r="CO182" s="95"/>
      <c r="CP182" s="95"/>
      <c r="CQ182" s="95"/>
      <c r="CR182" s="95"/>
      <c r="CS182" s="95"/>
      <c r="CT182" s="95"/>
      <c r="CU182" s="95"/>
      <c r="CV182" s="95"/>
    </row>
    <row r="183" spans="1:100" s="96" customFormat="1" ht="12.75">
      <c r="A183" s="97">
        <f t="shared" si="23"/>
        <v>175</v>
      </c>
      <c r="B183" s="103"/>
      <c r="C183" s="100"/>
      <c r="D183" s="100"/>
      <c r="E183" s="100"/>
      <c r="F183" s="99">
        <v>0</v>
      </c>
      <c r="G183" s="92">
        <v>0</v>
      </c>
      <c r="H183" s="93">
        <f t="shared" si="20"/>
        <v>0</v>
      </c>
      <c r="I183" s="93">
        <f t="shared" si="21"/>
        <v>0</v>
      </c>
      <c r="J183" s="94">
        <f t="shared" si="22"/>
      </c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  <c r="BN183" s="95"/>
      <c r="BO183" s="95"/>
      <c r="BP183" s="95"/>
      <c r="BQ183" s="95"/>
      <c r="BR183" s="95"/>
      <c r="BS183" s="95"/>
      <c r="BT183" s="95"/>
      <c r="BU183" s="95"/>
      <c r="BV183" s="95"/>
      <c r="BW183" s="95"/>
      <c r="BX183" s="95"/>
      <c r="BY183" s="95"/>
      <c r="BZ183" s="95"/>
      <c r="CA183" s="95"/>
      <c r="CB183" s="95"/>
      <c r="CC183" s="95"/>
      <c r="CD183" s="95"/>
      <c r="CE183" s="95"/>
      <c r="CF183" s="95"/>
      <c r="CG183" s="95"/>
      <c r="CH183" s="95"/>
      <c r="CI183" s="95"/>
      <c r="CJ183" s="95"/>
      <c r="CK183" s="95"/>
      <c r="CL183" s="95"/>
      <c r="CM183" s="95"/>
      <c r="CN183" s="95"/>
      <c r="CO183" s="95"/>
      <c r="CP183" s="95"/>
      <c r="CQ183" s="95"/>
      <c r="CR183" s="95"/>
      <c r="CS183" s="95"/>
      <c r="CT183" s="95"/>
      <c r="CU183" s="95"/>
      <c r="CV183" s="95"/>
    </row>
    <row r="184" spans="1:100" s="96" customFormat="1" ht="12.75">
      <c r="A184" s="97">
        <f t="shared" si="23"/>
        <v>176</v>
      </c>
      <c r="B184" s="103"/>
      <c r="C184" s="100"/>
      <c r="D184" s="100"/>
      <c r="E184" s="100"/>
      <c r="F184" s="99">
        <v>0</v>
      </c>
      <c r="G184" s="92">
        <v>0</v>
      </c>
      <c r="H184" s="93">
        <f t="shared" si="20"/>
        <v>0</v>
      </c>
      <c r="I184" s="93">
        <f t="shared" si="21"/>
        <v>0</v>
      </c>
      <c r="J184" s="94">
        <f t="shared" si="22"/>
      </c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  <c r="BN184" s="95"/>
      <c r="BO184" s="95"/>
      <c r="BP184" s="95"/>
      <c r="BQ184" s="95"/>
      <c r="BR184" s="95"/>
      <c r="BS184" s="95"/>
      <c r="BT184" s="95"/>
      <c r="BU184" s="95"/>
      <c r="BV184" s="95"/>
      <c r="BW184" s="95"/>
      <c r="BX184" s="95"/>
      <c r="BY184" s="95"/>
      <c r="BZ184" s="95"/>
      <c r="CA184" s="95"/>
      <c r="CB184" s="95"/>
      <c r="CC184" s="95"/>
      <c r="CD184" s="95"/>
      <c r="CE184" s="95"/>
      <c r="CF184" s="95"/>
      <c r="CG184" s="95"/>
      <c r="CH184" s="95"/>
      <c r="CI184" s="95"/>
      <c r="CJ184" s="95"/>
      <c r="CK184" s="95"/>
      <c r="CL184" s="95"/>
      <c r="CM184" s="95"/>
      <c r="CN184" s="95"/>
      <c r="CO184" s="95"/>
      <c r="CP184" s="95"/>
      <c r="CQ184" s="95"/>
      <c r="CR184" s="95"/>
      <c r="CS184" s="95"/>
      <c r="CT184" s="95"/>
      <c r="CU184" s="95"/>
      <c r="CV184" s="95"/>
    </row>
    <row r="185" spans="1:100" s="96" customFormat="1" ht="12.75">
      <c r="A185" s="97">
        <f t="shared" si="23"/>
        <v>177</v>
      </c>
      <c r="B185" s="103"/>
      <c r="C185" s="100"/>
      <c r="D185" s="100"/>
      <c r="E185" s="100"/>
      <c r="F185" s="99">
        <v>0</v>
      </c>
      <c r="G185" s="92">
        <v>0</v>
      </c>
      <c r="H185" s="93">
        <f t="shared" si="20"/>
        <v>0</v>
      </c>
      <c r="I185" s="93">
        <f t="shared" si="21"/>
        <v>0</v>
      </c>
      <c r="J185" s="94">
        <f t="shared" si="22"/>
      </c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  <c r="BP185" s="95"/>
      <c r="BQ185" s="95"/>
      <c r="BR185" s="95"/>
      <c r="BS185" s="95"/>
      <c r="BT185" s="95"/>
      <c r="BU185" s="95"/>
      <c r="BV185" s="95"/>
      <c r="BW185" s="95"/>
      <c r="BX185" s="95"/>
      <c r="BY185" s="95"/>
      <c r="BZ185" s="95"/>
      <c r="CA185" s="95"/>
      <c r="CB185" s="95"/>
      <c r="CC185" s="95"/>
      <c r="CD185" s="95"/>
      <c r="CE185" s="95"/>
      <c r="CF185" s="95"/>
      <c r="CG185" s="95"/>
      <c r="CH185" s="95"/>
      <c r="CI185" s="95"/>
      <c r="CJ185" s="95"/>
      <c r="CK185" s="95"/>
      <c r="CL185" s="95"/>
      <c r="CM185" s="95"/>
      <c r="CN185" s="95"/>
      <c r="CO185" s="95"/>
      <c r="CP185" s="95"/>
      <c r="CQ185" s="95"/>
      <c r="CR185" s="95"/>
      <c r="CS185" s="95"/>
      <c r="CT185" s="95"/>
      <c r="CU185" s="95"/>
      <c r="CV185" s="95"/>
    </row>
    <row r="186" spans="1:100" s="96" customFormat="1" ht="12.75">
      <c r="A186" s="97">
        <f t="shared" si="23"/>
        <v>178</v>
      </c>
      <c r="B186" s="103"/>
      <c r="C186" s="100"/>
      <c r="D186" s="100"/>
      <c r="E186" s="100"/>
      <c r="F186" s="99">
        <v>0</v>
      </c>
      <c r="G186" s="92">
        <v>0</v>
      </c>
      <c r="H186" s="93">
        <f t="shared" si="20"/>
        <v>0</v>
      </c>
      <c r="I186" s="93">
        <f t="shared" si="21"/>
        <v>0</v>
      </c>
      <c r="J186" s="94">
        <f t="shared" si="22"/>
      </c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  <c r="BP186" s="95"/>
      <c r="BQ186" s="95"/>
      <c r="BR186" s="95"/>
      <c r="BS186" s="95"/>
      <c r="BT186" s="95"/>
      <c r="BU186" s="95"/>
      <c r="BV186" s="95"/>
      <c r="BW186" s="95"/>
      <c r="BX186" s="95"/>
      <c r="BY186" s="95"/>
      <c r="BZ186" s="95"/>
      <c r="CA186" s="95"/>
      <c r="CB186" s="95"/>
      <c r="CC186" s="95"/>
      <c r="CD186" s="95"/>
      <c r="CE186" s="95"/>
      <c r="CF186" s="95"/>
      <c r="CG186" s="95"/>
      <c r="CH186" s="95"/>
      <c r="CI186" s="95"/>
      <c r="CJ186" s="95"/>
      <c r="CK186" s="95"/>
      <c r="CL186" s="95"/>
      <c r="CM186" s="95"/>
      <c r="CN186" s="95"/>
      <c r="CO186" s="95"/>
      <c r="CP186" s="95"/>
      <c r="CQ186" s="95"/>
      <c r="CR186" s="95"/>
      <c r="CS186" s="95"/>
      <c r="CT186" s="95"/>
      <c r="CU186" s="95"/>
      <c r="CV186" s="95"/>
    </row>
    <row r="187" spans="1:100" s="96" customFormat="1" ht="12.75">
      <c r="A187" s="97">
        <f t="shared" si="23"/>
        <v>179</v>
      </c>
      <c r="B187" s="103"/>
      <c r="C187" s="100"/>
      <c r="D187" s="100"/>
      <c r="E187" s="100"/>
      <c r="F187" s="99">
        <v>0</v>
      </c>
      <c r="G187" s="92">
        <v>0</v>
      </c>
      <c r="H187" s="93">
        <f t="shared" si="20"/>
        <v>0</v>
      </c>
      <c r="I187" s="93">
        <f t="shared" si="21"/>
        <v>0</v>
      </c>
      <c r="J187" s="94">
        <f t="shared" si="22"/>
      </c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  <c r="AW187" s="95"/>
      <c r="AX187" s="95"/>
      <c r="AY187" s="95"/>
      <c r="AZ187" s="95"/>
      <c r="BA187" s="95"/>
      <c r="BB187" s="95"/>
      <c r="BC187" s="95"/>
      <c r="BD187" s="95"/>
      <c r="BE187" s="95"/>
      <c r="BF187" s="95"/>
      <c r="BG187" s="95"/>
      <c r="BH187" s="95"/>
      <c r="BI187" s="95"/>
      <c r="BJ187" s="95"/>
      <c r="BK187" s="95"/>
      <c r="BL187" s="95"/>
      <c r="BM187" s="95"/>
      <c r="BN187" s="95"/>
      <c r="BO187" s="95"/>
      <c r="BP187" s="95"/>
      <c r="BQ187" s="95"/>
      <c r="BR187" s="95"/>
      <c r="BS187" s="95"/>
      <c r="BT187" s="95"/>
      <c r="BU187" s="95"/>
      <c r="BV187" s="95"/>
      <c r="BW187" s="95"/>
      <c r="BX187" s="95"/>
      <c r="BY187" s="95"/>
      <c r="BZ187" s="95"/>
      <c r="CA187" s="95"/>
      <c r="CB187" s="95"/>
      <c r="CC187" s="95"/>
      <c r="CD187" s="95"/>
      <c r="CE187" s="95"/>
      <c r="CF187" s="95"/>
      <c r="CG187" s="95"/>
      <c r="CH187" s="95"/>
      <c r="CI187" s="95"/>
      <c r="CJ187" s="95"/>
      <c r="CK187" s="95"/>
      <c r="CL187" s="95"/>
      <c r="CM187" s="95"/>
      <c r="CN187" s="95"/>
      <c r="CO187" s="95"/>
      <c r="CP187" s="95"/>
      <c r="CQ187" s="95"/>
      <c r="CR187" s="95"/>
      <c r="CS187" s="95"/>
      <c r="CT187" s="95"/>
      <c r="CU187" s="95"/>
      <c r="CV187" s="95"/>
    </row>
    <row r="188" spans="1:100" s="96" customFormat="1" ht="12.75">
      <c r="A188" s="97">
        <f t="shared" si="23"/>
        <v>180</v>
      </c>
      <c r="B188" s="103"/>
      <c r="C188" s="100"/>
      <c r="D188" s="100"/>
      <c r="E188" s="100"/>
      <c r="F188" s="99">
        <v>0</v>
      </c>
      <c r="G188" s="92">
        <v>0</v>
      </c>
      <c r="H188" s="93">
        <f t="shared" si="20"/>
        <v>0</v>
      </c>
      <c r="I188" s="93">
        <f t="shared" si="21"/>
        <v>0</v>
      </c>
      <c r="J188" s="94">
        <f t="shared" si="22"/>
      </c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95"/>
      <c r="AY188" s="95"/>
      <c r="AZ188" s="95"/>
      <c r="BA188" s="95"/>
      <c r="BB188" s="95"/>
      <c r="BC188" s="95"/>
      <c r="BD188" s="95"/>
      <c r="BE188" s="95"/>
      <c r="BF188" s="95"/>
      <c r="BG188" s="95"/>
      <c r="BH188" s="95"/>
      <c r="BI188" s="95"/>
      <c r="BJ188" s="95"/>
      <c r="BK188" s="95"/>
      <c r="BL188" s="95"/>
      <c r="BM188" s="95"/>
      <c r="BN188" s="95"/>
      <c r="BO188" s="95"/>
      <c r="BP188" s="95"/>
      <c r="BQ188" s="95"/>
      <c r="BR188" s="95"/>
      <c r="BS188" s="95"/>
      <c r="BT188" s="95"/>
      <c r="BU188" s="95"/>
      <c r="BV188" s="95"/>
      <c r="BW188" s="95"/>
      <c r="BX188" s="95"/>
      <c r="BY188" s="95"/>
      <c r="BZ188" s="95"/>
      <c r="CA188" s="95"/>
      <c r="CB188" s="95"/>
      <c r="CC188" s="95"/>
      <c r="CD188" s="95"/>
      <c r="CE188" s="95"/>
      <c r="CF188" s="95"/>
      <c r="CG188" s="95"/>
      <c r="CH188" s="95"/>
      <c r="CI188" s="95"/>
      <c r="CJ188" s="95"/>
      <c r="CK188" s="95"/>
      <c r="CL188" s="95"/>
      <c r="CM188" s="95"/>
      <c r="CN188" s="95"/>
      <c r="CO188" s="95"/>
      <c r="CP188" s="95"/>
      <c r="CQ188" s="95"/>
      <c r="CR188" s="95"/>
      <c r="CS188" s="95"/>
      <c r="CT188" s="95"/>
      <c r="CU188" s="95"/>
      <c r="CV188" s="95"/>
    </row>
    <row r="189" spans="1:100" s="96" customFormat="1" ht="12.75">
      <c r="A189" s="97">
        <f t="shared" si="23"/>
        <v>181</v>
      </c>
      <c r="B189" s="103"/>
      <c r="C189" s="100"/>
      <c r="D189" s="100"/>
      <c r="E189" s="100"/>
      <c r="F189" s="99">
        <v>0</v>
      </c>
      <c r="G189" s="92">
        <v>0</v>
      </c>
      <c r="H189" s="93">
        <f t="shared" si="20"/>
        <v>0</v>
      </c>
      <c r="I189" s="93">
        <f t="shared" si="21"/>
        <v>0</v>
      </c>
      <c r="J189" s="94">
        <f t="shared" si="22"/>
      </c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95"/>
      <c r="BD189" s="95"/>
      <c r="BE189" s="95"/>
      <c r="BF189" s="95"/>
      <c r="BG189" s="95"/>
      <c r="BH189" s="95"/>
      <c r="BI189" s="95"/>
      <c r="BJ189" s="95"/>
      <c r="BK189" s="95"/>
      <c r="BL189" s="95"/>
      <c r="BM189" s="95"/>
      <c r="BN189" s="95"/>
      <c r="BO189" s="95"/>
      <c r="BP189" s="95"/>
      <c r="BQ189" s="95"/>
      <c r="BR189" s="95"/>
      <c r="BS189" s="95"/>
      <c r="BT189" s="95"/>
      <c r="BU189" s="95"/>
      <c r="BV189" s="95"/>
      <c r="BW189" s="95"/>
      <c r="BX189" s="95"/>
      <c r="BY189" s="95"/>
      <c r="BZ189" s="95"/>
      <c r="CA189" s="95"/>
      <c r="CB189" s="95"/>
      <c r="CC189" s="95"/>
      <c r="CD189" s="95"/>
      <c r="CE189" s="95"/>
      <c r="CF189" s="95"/>
      <c r="CG189" s="95"/>
      <c r="CH189" s="95"/>
      <c r="CI189" s="95"/>
      <c r="CJ189" s="95"/>
      <c r="CK189" s="95"/>
      <c r="CL189" s="95"/>
      <c r="CM189" s="95"/>
      <c r="CN189" s="95"/>
      <c r="CO189" s="95"/>
      <c r="CP189" s="95"/>
      <c r="CQ189" s="95"/>
      <c r="CR189" s="95"/>
      <c r="CS189" s="95"/>
      <c r="CT189" s="95"/>
      <c r="CU189" s="95"/>
      <c r="CV189" s="95"/>
    </row>
    <row r="190" spans="1:100" s="96" customFormat="1" ht="12.75">
      <c r="A190" s="97">
        <f t="shared" si="23"/>
        <v>182</v>
      </c>
      <c r="B190" s="103"/>
      <c r="C190" s="100"/>
      <c r="D190" s="100"/>
      <c r="E190" s="100"/>
      <c r="F190" s="99">
        <v>0</v>
      </c>
      <c r="G190" s="92">
        <v>0</v>
      </c>
      <c r="H190" s="93">
        <f t="shared" si="20"/>
        <v>0</v>
      </c>
      <c r="I190" s="93">
        <f t="shared" si="21"/>
        <v>0</v>
      </c>
      <c r="J190" s="94">
        <f t="shared" si="22"/>
      </c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5"/>
      <c r="BJ190" s="95"/>
      <c r="BK190" s="95"/>
      <c r="BL190" s="95"/>
      <c r="BM190" s="95"/>
      <c r="BN190" s="95"/>
      <c r="BO190" s="95"/>
      <c r="BP190" s="95"/>
      <c r="BQ190" s="95"/>
      <c r="BR190" s="95"/>
      <c r="BS190" s="95"/>
      <c r="BT190" s="95"/>
      <c r="BU190" s="95"/>
      <c r="BV190" s="95"/>
      <c r="BW190" s="95"/>
      <c r="BX190" s="95"/>
      <c r="BY190" s="95"/>
      <c r="BZ190" s="95"/>
      <c r="CA190" s="95"/>
      <c r="CB190" s="95"/>
      <c r="CC190" s="95"/>
      <c r="CD190" s="95"/>
      <c r="CE190" s="95"/>
      <c r="CF190" s="95"/>
      <c r="CG190" s="95"/>
      <c r="CH190" s="95"/>
      <c r="CI190" s="95"/>
      <c r="CJ190" s="95"/>
      <c r="CK190" s="95"/>
      <c r="CL190" s="95"/>
      <c r="CM190" s="95"/>
      <c r="CN190" s="95"/>
      <c r="CO190" s="95"/>
      <c r="CP190" s="95"/>
      <c r="CQ190" s="95"/>
      <c r="CR190" s="95"/>
      <c r="CS190" s="95"/>
      <c r="CT190" s="95"/>
      <c r="CU190" s="95"/>
      <c r="CV190" s="95"/>
    </row>
    <row r="191" spans="1:100" s="96" customFormat="1" ht="12.75">
      <c r="A191" s="97">
        <f t="shared" si="23"/>
        <v>183</v>
      </c>
      <c r="B191" s="103"/>
      <c r="C191" s="100"/>
      <c r="D191" s="100"/>
      <c r="E191" s="100"/>
      <c r="F191" s="99">
        <v>0</v>
      </c>
      <c r="G191" s="92">
        <v>0</v>
      </c>
      <c r="H191" s="93">
        <f t="shared" si="20"/>
        <v>0</v>
      </c>
      <c r="I191" s="93">
        <f t="shared" si="21"/>
        <v>0</v>
      </c>
      <c r="J191" s="94">
        <f t="shared" si="22"/>
      </c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  <c r="BM191" s="95"/>
      <c r="BN191" s="95"/>
      <c r="BO191" s="95"/>
      <c r="BP191" s="95"/>
      <c r="BQ191" s="95"/>
      <c r="BR191" s="95"/>
      <c r="BS191" s="95"/>
      <c r="BT191" s="95"/>
      <c r="BU191" s="95"/>
      <c r="BV191" s="95"/>
      <c r="BW191" s="95"/>
      <c r="BX191" s="95"/>
      <c r="BY191" s="95"/>
      <c r="BZ191" s="95"/>
      <c r="CA191" s="95"/>
      <c r="CB191" s="95"/>
      <c r="CC191" s="95"/>
      <c r="CD191" s="95"/>
      <c r="CE191" s="95"/>
      <c r="CF191" s="95"/>
      <c r="CG191" s="95"/>
      <c r="CH191" s="95"/>
      <c r="CI191" s="95"/>
      <c r="CJ191" s="95"/>
      <c r="CK191" s="95"/>
      <c r="CL191" s="95"/>
      <c r="CM191" s="95"/>
      <c r="CN191" s="95"/>
      <c r="CO191" s="95"/>
      <c r="CP191" s="95"/>
      <c r="CQ191" s="95"/>
      <c r="CR191" s="95"/>
      <c r="CS191" s="95"/>
      <c r="CT191" s="95"/>
      <c r="CU191" s="95"/>
      <c r="CV191" s="95"/>
    </row>
    <row r="192" spans="1:100" s="96" customFormat="1" ht="12.75">
      <c r="A192" s="97">
        <f t="shared" si="23"/>
        <v>184</v>
      </c>
      <c r="B192" s="103"/>
      <c r="C192" s="100"/>
      <c r="D192" s="100"/>
      <c r="E192" s="100"/>
      <c r="F192" s="99">
        <v>0</v>
      </c>
      <c r="G192" s="92">
        <v>0</v>
      </c>
      <c r="H192" s="93">
        <f t="shared" si="20"/>
        <v>0</v>
      </c>
      <c r="I192" s="93">
        <f t="shared" si="21"/>
        <v>0</v>
      </c>
      <c r="J192" s="94">
        <f t="shared" si="22"/>
      </c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  <c r="BN192" s="95"/>
      <c r="BO192" s="95"/>
      <c r="BP192" s="95"/>
      <c r="BQ192" s="95"/>
      <c r="BR192" s="95"/>
      <c r="BS192" s="95"/>
      <c r="BT192" s="95"/>
      <c r="BU192" s="95"/>
      <c r="BV192" s="95"/>
      <c r="BW192" s="95"/>
      <c r="BX192" s="95"/>
      <c r="BY192" s="95"/>
      <c r="BZ192" s="95"/>
      <c r="CA192" s="95"/>
      <c r="CB192" s="95"/>
      <c r="CC192" s="95"/>
      <c r="CD192" s="95"/>
      <c r="CE192" s="95"/>
      <c r="CF192" s="95"/>
      <c r="CG192" s="95"/>
      <c r="CH192" s="95"/>
      <c r="CI192" s="95"/>
      <c r="CJ192" s="95"/>
      <c r="CK192" s="95"/>
      <c r="CL192" s="95"/>
      <c r="CM192" s="95"/>
      <c r="CN192" s="95"/>
      <c r="CO192" s="95"/>
      <c r="CP192" s="95"/>
      <c r="CQ192" s="95"/>
      <c r="CR192" s="95"/>
      <c r="CS192" s="95"/>
      <c r="CT192" s="95"/>
      <c r="CU192" s="95"/>
      <c r="CV192" s="95"/>
    </row>
    <row r="193" spans="1:100" s="96" customFormat="1" ht="12.75">
      <c r="A193" s="97">
        <f t="shared" si="23"/>
        <v>185</v>
      </c>
      <c r="B193" s="103"/>
      <c r="C193" s="100"/>
      <c r="D193" s="100"/>
      <c r="E193" s="100"/>
      <c r="F193" s="99">
        <v>0</v>
      </c>
      <c r="G193" s="92">
        <v>0</v>
      </c>
      <c r="H193" s="93">
        <f t="shared" si="20"/>
        <v>0</v>
      </c>
      <c r="I193" s="93">
        <f t="shared" si="21"/>
        <v>0</v>
      </c>
      <c r="J193" s="94">
        <f t="shared" si="22"/>
      </c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95"/>
      <c r="BR193" s="95"/>
      <c r="BS193" s="95"/>
      <c r="BT193" s="95"/>
      <c r="BU193" s="95"/>
      <c r="BV193" s="95"/>
      <c r="BW193" s="95"/>
      <c r="BX193" s="95"/>
      <c r="BY193" s="95"/>
      <c r="BZ193" s="95"/>
      <c r="CA193" s="95"/>
      <c r="CB193" s="95"/>
      <c r="CC193" s="95"/>
      <c r="CD193" s="95"/>
      <c r="CE193" s="95"/>
      <c r="CF193" s="95"/>
      <c r="CG193" s="95"/>
      <c r="CH193" s="95"/>
      <c r="CI193" s="95"/>
      <c r="CJ193" s="95"/>
      <c r="CK193" s="95"/>
      <c r="CL193" s="95"/>
      <c r="CM193" s="95"/>
      <c r="CN193" s="95"/>
      <c r="CO193" s="95"/>
      <c r="CP193" s="95"/>
      <c r="CQ193" s="95"/>
      <c r="CR193" s="95"/>
      <c r="CS193" s="95"/>
      <c r="CT193" s="95"/>
      <c r="CU193" s="95"/>
      <c r="CV193" s="95"/>
    </row>
    <row r="194" spans="1:100" s="96" customFormat="1" ht="12.75">
      <c r="A194" s="97">
        <f t="shared" si="23"/>
        <v>186</v>
      </c>
      <c r="B194" s="103"/>
      <c r="C194" s="100"/>
      <c r="D194" s="100"/>
      <c r="E194" s="100"/>
      <c r="F194" s="99">
        <v>0</v>
      </c>
      <c r="G194" s="92">
        <v>0</v>
      </c>
      <c r="H194" s="93">
        <f t="shared" si="20"/>
        <v>0</v>
      </c>
      <c r="I194" s="93">
        <f t="shared" si="21"/>
        <v>0</v>
      </c>
      <c r="J194" s="94">
        <f t="shared" si="22"/>
      </c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  <c r="BN194" s="95"/>
      <c r="BO194" s="95"/>
      <c r="BP194" s="95"/>
      <c r="BQ194" s="95"/>
      <c r="BR194" s="95"/>
      <c r="BS194" s="95"/>
      <c r="BT194" s="95"/>
      <c r="BU194" s="95"/>
      <c r="BV194" s="95"/>
      <c r="BW194" s="95"/>
      <c r="BX194" s="95"/>
      <c r="BY194" s="95"/>
      <c r="BZ194" s="95"/>
      <c r="CA194" s="95"/>
      <c r="CB194" s="95"/>
      <c r="CC194" s="95"/>
      <c r="CD194" s="95"/>
      <c r="CE194" s="95"/>
      <c r="CF194" s="95"/>
      <c r="CG194" s="95"/>
      <c r="CH194" s="95"/>
      <c r="CI194" s="95"/>
      <c r="CJ194" s="95"/>
      <c r="CK194" s="95"/>
      <c r="CL194" s="95"/>
      <c r="CM194" s="95"/>
      <c r="CN194" s="95"/>
      <c r="CO194" s="95"/>
      <c r="CP194" s="95"/>
      <c r="CQ194" s="95"/>
      <c r="CR194" s="95"/>
      <c r="CS194" s="95"/>
      <c r="CT194" s="95"/>
      <c r="CU194" s="95"/>
      <c r="CV194" s="95"/>
    </row>
    <row r="195" spans="1:100" s="96" customFormat="1" ht="12.75">
      <c r="A195" s="97">
        <f t="shared" si="23"/>
        <v>187</v>
      </c>
      <c r="B195" s="103"/>
      <c r="C195" s="100"/>
      <c r="D195" s="100"/>
      <c r="E195" s="100"/>
      <c r="F195" s="99">
        <v>0</v>
      </c>
      <c r="G195" s="92">
        <v>0</v>
      </c>
      <c r="H195" s="93">
        <f t="shared" si="20"/>
        <v>0</v>
      </c>
      <c r="I195" s="93">
        <f t="shared" si="21"/>
        <v>0</v>
      </c>
      <c r="J195" s="94">
        <f t="shared" si="22"/>
      </c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5"/>
      <c r="BQ195" s="95"/>
      <c r="BR195" s="95"/>
      <c r="BS195" s="95"/>
      <c r="BT195" s="95"/>
      <c r="BU195" s="95"/>
      <c r="BV195" s="95"/>
      <c r="BW195" s="95"/>
      <c r="BX195" s="95"/>
      <c r="BY195" s="95"/>
      <c r="BZ195" s="95"/>
      <c r="CA195" s="95"/>
      <c r="CB195" s="95"/>
      <c r="CC195" s="95"/>
      <c r="CD195" s="95"/>
      <c r="CE195" s="95"/>
      <c r="CF195" s="95"/>
      <c r="CG195" s="95"/>
      <c r="CH195" s="95"/>
      <c r="CI195" s="95"/>
      <c r="CJ195" s="95"/>
      <c r="CK195" s="95"/>
      <c r="CL195" s="95"/>
      <c r="CM195" s="95"/>
      <c r="CN195" s="95"/>
      <c r="CO195" s="95"/>
      <c r="CP195" s="95"/>
      <c r="CQ195" s="95"/>
      <c r="CR195" s="95"/>
      <c r="CS195" s="95"/>
      <c r="CT195" s="95"/>
      <c r="CU195" s="95"/>
      <c r="CV195" s="95"/>
    </row>
    <row r="196" spans="1:100" s="96" customFormat="1" ht="12.75">
      <c r="A196" s="97">
        <f t="shared" si="23"/>
        <v>188</v>
      </c>
      <c r="B196" s="103"/>
      <c r="C196" s="100"/>
      <c r="D196" s="100"/>
      <c r="E196" s="100"/>
      <c r="F196" s="99">
        <v>0</v>
      </c>
      <c r="G196" s="92">
        <v>0</v>
      </c>
      <c r="H196" s="93">
        <f t="shared" si="20"/>
        <v>0</v>
      </c>
      <c r="I196" s="93">
        <f t="shared" si="21"/>
        <v>0</v>
      </c>
      <c r="J196" s="94">
        <f t="shared" si="22"/>
      </c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  <c r="BO196" s="95"/>
      <c r="BP196" s="95"/>
      <c r="BQ196" s="95"/>
      <c r="BR196" s="95"/>
      <c r="BS196" s="95"/>
      <c r="BT196" s="95"/>
      <c r="BU196" s="95"/>
      <c r="BV196" s="95"/>
      <c r="BW196" s="95"/>
      <c r="BX196" s="95"/>
      <c r="BY196" s="95"/>
      <c r="BZ196" s="95"/>
      <c r="CA196" s="95"/>
      <c r="CB196" s="95"/>
      <c r="CC196" s="95"/>
      <c r="CD196" s="95"/>
      <c r="CE196" s="95"/>
      <c r="CF196" s="95"/>
      <c r="CG196" s="95"/>
      <c r="CH196" s="95"/>
      <c r="CI196" s="95"/>
      <c r="CJ196" s="95"/>
      <c r="CK196" s="95"/>
      <c r="CL196" s="95"/>
      <c r="CM196" s="95"/>
      <c r="CN196" s="95"/>
      <c r="CO196" s="95"/>
      <c r="CP196" s="95"/>
      <c r="CQ196" s="95"/>
      <c r="CR196" s="95"/>
      <c r="CS196" s="95"/>
      <c r="CT196" s="95"/>
      <c r="CU196" s="95"/>
      <c r="CV196" s="95"/>
    </row>
    <row r="197" spans="1:100" s="96" customFormat="1" ht="12.75">
      <c r="A197" s="97">
        <f t="shared" si="23"/>
        <v>189</v>
      </c>
      <c r="B197" s="103"/>
      <c r="C197" s="100"/>
      <c r="D197" s="100"/>
      <c r="E197" s="100"/>
      <c r="F197" s="99">
        <v>0</v>
      </c>
      <c r="G197" s="92">
        <v>0</v>
      </c>
      <c r="H197" s="93">
        <f t="shared" si="20"/>
        <v>0</v>
      </c>
      <c r="I197" s="93">
        <f t="shared" si="21"/>
        <v>0</v>
      </c>
      <c r="J197" s="94">
        <f t="shared" si="22"/>
      </c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  <c r="BM197" s="95"/>
      <c r="BN197" s="95"/>
      <c r="BO197" s="95"/>
      <c r="BP197" s="95"/>
      <c r="BQ197" s="95"/>
      <c r="BR197" s="95"/>
      <c r="BS197" s="95"/>
      <c r="BT197" s="95"/>
      <c r="BU197" s="95"/>
      <c r="BV197" s="95"/>
      <c r="BW197" s="95"/>
      <c r="BX197" s="95"/>
      <c r="BY197" s="95"/>
      <c r="BZ197" s="95"/>
      <c r="CA197" s="95"/>
      <c r="CB197" s="95"/>
      <c r="CC197" s="95"/>
      <c r="CD197" s="95"/>
      <c r="CE197" s="95"/>
      <c r="CF197" s="95"/>
      <c r="CG197" s="95"/>
      <c r="CH197" s="95"/>
      <c r="CI197" s="95"/>
      <c r="CJ197" s="95"/>
      <c r="CK197" s="95"/>
      <c r="CL197" s="95"/>
      <c r="CM197" s="95"/>
      <c r="CN197" s="95"/>
      <c r="CO197" s="95"/>
      <c r="CP197" s="95"/>
      <c r="CQ197" s="95"/>
      <c r="CR197" s="95"/>
      <c r="CS197" s="95"/>
      <c r="CT197" s="95"/>
      <c r="CU197" s="95"/>
      <c r="CV197" s="95"/>
    </row>
    <row r="198" spans="1:100" s="96" customFormat="1" ht="12.75">
      <c r="A198" s="97">
        <f t="shared" si="23"/>
        <v>190</v>
      </c>
      <c r="B198" s="103"/>
      <c r="C198" s="100"/>
      <c r="D198" s="100"/>
      <c r="E198" s="100"/>
      <c r="F198" s="99">
        <v>0</v>
      </c>
      <c r="G198" s="92">
        <v>0</v>
      </c>
      <c r="H198" s="93">
        <f t="shared" si="20"/>
        <v>0</v>
      </c>
      <c r="I198" s="93">
        <f t="shared" si="21"/>
        <v>0</v>
      </c>
      <c r="J198" s="94">
        <f t="shared" si="22"/>
      </c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  <c r="BN198" s="95"/>
      <c r="BO198" s="95"/>
      <c r="BP198" s="95"/>
      <c r="BQ198" s="95"/>
      <c r="BR198" s="95"/>
      <c r="BS198" s="95"/>
      <c r="BT198" s="95"/>
      <c r="BU198" s="95"/>
      <c r="BV198" s="95"/>
      <c r="BW198" s="95"/>
      <c r="BX198" s="95"/>
      <c r="BY198" s="95"/>
      <c r="BZ198" s="95"/>
      <c r="CA198" s="95"/>
      <c r="CB198" s="95"/>
      <c r="CC198" s="95"/>
      <c r="CD198" s="95"/>
      <c r="CE198" s="95"/>
      <c r="CF198" s="95"/>
      <c r="CG198" s="95"/>
      <c r="CH198" s="95"/>
      <c r="CI198" s="95"/>
      <c r="CJ198" s="95"/>
      <c r="CK198" s="95"/>
      <c r="CL198" s="95"/>
      <c r="CM198" s="95"/>
      <c r="CN198" s="95"/>
      <c r="CO198" s="95"/>
      <c r="CP198" s="95"/>
      <c r="CQ198" s="95"/>
      <c r="CR198" s="95"/>
      <c r="CS198" s="95"/>
      <c r="CT198" s="95"/>
      <c r="CU198" s="95"/>
      <c r="CV198" s="95"/>
    </row>
    <row r="199" spans="1:100" s="96" customFormat="1" ht="12.75">
      <c r="A199" s="97">
        <f t="shared" si="23"/>
        <v>191</v>
      </c>
      <c r="B199" s="103"/>
      <c r="C199" s="100"/>
      <c r="D199" s="100"/>
      <c r="E199" s="100"/>
      <c r="F199" s="99">
        <v>0</v>
      </c>
      <c r="G199" s="92">
        <v>0</v>
      </c>
      <c r="H199" s="93">
        <f t="shared" si="20"/>
        <v>0</v>
      </c>
      <c r="I199" s="93">
        <f t="shared" si="21"/>
        <v>0</v>
      </c>
      <c r="J199" s="94">
        <f t="shared" si="22"/>
      </c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  <c r="BM199" s="95"/>
      <c r="BN199" s="95"/>
      <c r="BO199" s="95"/>
      <c r="BP199" s="95"/>
      <c r="BQ199" s="95"/>
      <c r="BR199" s="95"/>
      <c r="BS199" s="95"/>
      <c r="BT199" s="95"/>
      <c r="BU199" s="95"/>
      <c r="BV199" s="95"/>
      <c r="BW199" s="95"/>
      <c r="BX199" s="95"/>
      <c r="BY199" s="95"/>
      <c r="BZ199" s="95"/>
      <c r="CA199" s="95"/>
      <c r="CB199" s="95"/>
      <c r="CC199" s="95"/>
      <c r="CD199" s="95"/>
      <c r="CE199" s="95"/>
      <c r="CF199" s="95"/>
      <c r="CG199" s="95"/>
      <c r="CH199" s="95"/>
      <c r="CI199" s="95"/>
      <c r="CJ199" s="95"/>
      <c r="CK199" s="95"/>
      <c r="CL199" s="95"/>
      <c r="CM199" s="95"/>
      <c r="CN199" s="95"/>
      <c r="CO199" s="95"/>
      <c r="CP199" s="95"/>
      <c r="CQ199" s="95"/>
      <c r="CR199" s="95"/>
      <c r="CS199" s="95"/>
      <c r="CT199" s="95"/>
      <c r="CU199" s="95"/>
      <c r="CV199" s="95"/>
    </row>
    <row r="200" spans="1:100" s="96" customFormat="1" ht="12.75">
      <c r="A200" s="97">
        <f t="shared" si="23"/>
        <v>192</v>
      </c>
      <c r="B200" s="103"/>
      <c r="C200" s="100"/>
      <c r="D200" s="100"/>
      <c r="E200" s="100"/>
      <c r="F200" s="99">
        <v>0</v>
      </c>
      <c r="G200" s="92">
        <v>0</v>
      </c>
      <c r="H200" s="93">
        <f t="shared" si="20"/>
        <v>0</v>
      </c>
      <c r="I200" s="93">
        <f t="shared" si="21"/>
        <v>0</v>
      </c>
      <c r="J200" s="94">
        <f t="shared" si="22"/>
      </c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95"/>
      <c r="BD200" s="95"/>
      <c r="BE200" s="95"/>
      <c r="BF200" s="95"/>
      <c r="BG200" s="95"/>
      <c r="BH200" s="95"/>
      <c r="BI200" s="95"/>
      <c r="BJ200" s="95"/>
      <c r="BK200" s="95"/>
      <c r="BL200" s="95"/>
      <c r="BM200" s="95"/>
      <c r="BN200" s="95"/>
      <c r="BO200" s="95"/>
      <c r="BP200" s="95"/>
      <c r="BQ200" s="95"/>
      <c r="BR200" s="95"/>
      <c r="BS200" s="95"/>
      <c r="BT200" s="95"/>
      <c r="BU200" s="95"/>
      <c r="BV200" s="95"/>
      <c r="BW200" s="95"/>
      <c r="BX200" s="95"/>
      <c r="BY200" s="95"/>
      <c r="BZ200" s="95"/>
      <c r="CA200" s="95"/>
      <c r="CB200" s="95"/>
      <c r="CC200" s="95"/>
      <c r="CD200" s="95"/>
      <c r="CE200" s="95"/>
      <c r="CF200" s="95"/>
      <c r="CG200" s="95"/>
      <c r="CH200" s="95"/>
      <c r="CI200" s="95"/>
      <c r="CJ200" s="95"/>
      <c r="CK200" s="95"/>
      <c r="CL200" s="95"/>
      <c r="CM200" s="95"/>
      <c r="CN200" s="95"/>
      <c r="CO200" s="95"/>
      <c r="CP200" s="95"/>
      <c r="CQ200" s="95"/>
      <c r="CR200" s="95"/>
      <c r="CS200" s="95"/>
      <c r="CT200" s="95"/>
      <c r="CU200" s="95"/>
      <c r="CV200" s="95"/>
    </row>
    <row r="201" spans="1:100" s="96" customFormat="1" ht="12.75">
      <c r="A201" s="97">
        <f t="shared" si="23"/>
        <v>193</v>
      </c>
      <c r="B201" s="103"/>
      <c r="C201" s="100"/>
      <c r="D201" s="100"/>
      <c r="E201" s="100"/>
      <c r="F201" s="99">
        <v>0</v>
      </c>
      <c r="G201" s="92">
        <v>0</v>
      </c>
      <c r="H201" s="93">
        <f>G201*Sensib</f>
        <v>0</v>
      </c>
      <c r="I201" s="93">
        <f>F201*H201</f>
        <v>0</v>
      </c>
      <c r="J201" s="94">
        <f>IF(I201&gt;0,RANK(I201,AmeaPreVE,0),"")</f>
      </c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95"/>
      <c r="BA201" s="95"/>
      <c r="BB201" s="95"/>
      <c r="BC201" s="95"/>
      <c r="BD201" s="95"/>
      <c r="BE201" s="95"/>
      <c r="BF201" s="95"/>
      <c r="BG201" s="95"/>
      <c r="BH201" s="95"/>
      <c r="BI201" s="95"/>
      <c r="BJ201" s="95"/>
      <c r="BK201" s="95"/>
      <c r="BL201" s="95"/>
      <c r="BM201" s="95"/>
      <c r="BN201" s="95"/>
      <c r="BO201" s="95"/>
      <c r="BP201" s="95"/>
      <c r="BQ201" s="95"/>
      <c r="BR201" s="95"/>
      <c r="BS201" s="95"/>
      <c r="BT201" s="95"/>
      <c r="BU201" s="95"/>
      <c r="BV201" s="95"/>
      <c r="BW201" s="95"/>
      <c r="BX201" s="95"/>
      <c r="BY201" s="95"/>
      <c r="BZ201" s="95"/>
      <c r="CA201" s="95"/>
      <c r="CB201" s="95"/>
      <c r="CC201" s="95"/>
      <c r="CD201" s="95"/>
      <c r="CE201" s="95"/>
      <c r="CF201" s="95"/>
      <c r="CG201" s="95"/>
      <c r="CH201" s="95"/>
      <c r="CI201" s="95"/>
      <c r="CJ201" s="95"/>
      <c r="CK201" s="95"/>
      <c r="CL201" s="95"/>
      <c r="CM201" s="95"/>
      <c r="CN201" s="95"/>
      <c r="CO201" s="95"/>
      <c r="CP201" s="95"/>
      <c r="CQ201" s="95"/>
      <c r="CR201" s="95"/>
      <c r="CS201" s="95"/>
      <c r="CT201" s="95"/>
      <c r="CU201" s="95"/>
      <c r="CV201" s="95"/>
    </row>
    <row r="202" spans="1:100" s="96" customFormat="1" ht="12.75">
      <c r="A202" s="97">
        <f aca="true" t="shared" si="24" ref="A202:A208">A201+1</f>
        <v>194</v>
      </c>
      <c r="B202" s="103"/>
      <c r="C202" s="100"/>
      <c r="D202" s="100"/>
      <c r="E202" s="100"/>
      <c r="F202" s="99">
        <v>0</v>
      </c>
      <c r="G202" s="92">
        <v>0</v>
      </c>
      <c r="H202" s="93">
        <f>G202*Sensib</f>
        <v>0</v>
      </c>
      <c r="I202" s="93">
        <f>F202*H202</f>
        <v>0</v>
      </c>
      <c r="J202" s="94">
        <f>IF(I202&gt;0,RANK(I202,AmeaPreVE,0),"")</f>
      </c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  <c r="BP202" s="95"/>
      <c r="BQ202" s="95"/>
      <c r="BR202" s="95"/>
      <c r="BS202" s="95"/>
      <c r="BT202" s="95"/>
      <c r="BU202" s="95"/>
      <c r="BV202" s="95"/>
      <c r="BW202" s="95"/>
      <c r="BX202" s="95"/>
      <c r="BY202" s="95"/>
      <c r="BZ202" s="95"/>
      <c r="CA202" s="95"/>
      <c r="CB202" s="95"/>
      <c r="CC202" s="95"/>
      <c r="CD202" s="95"/>
      <c r="CE202" s="95"/>
      <c r="CF202" s="95"/>
      <c r="CG202" s="95"/>
      <c r="CH202" s="95"/>
      <c r="CI202" s="95"/>
      <c r="CJ202" s="95"/>
      <c r="CK202" s="95"/>
      <c r="CL202" s="95"/>
      <c r="CM202" s="95"/>
      <c r="CN202" s="95"/>
      <c r="CO202" s="95"/>
      <c r="CP202" s="95"/>
      <c r="CQ202" s="95"/>
      <c r="CR202" s="95"/>
      <c r="CS202" s="95"/>
      <c r="CT202" s="95"/>
      <c r="CU202" s="95"/>
      <c r="CV202" s="95"/>
    </row>
    <row r="203" spans="1:100" s="96" customFormat="1" ht="12.75">
      <c r="A203" s="97">
        <f t="shared" si="24"/>
        <v>195</v>
      </c>
      <c r="B203" s="103"/>
      <c r="C203" s="100"/>
      <c r="D203" s="100"/>
      <c r="E203" s="100"/>
      <c r="F203" s="99">
        <v>0</v>
      </c>
      <c r="G203" s="92">
        <v>0</v>
      </c>
      <c r="H203" s="93">
        <f>G203*Sensib</f>
        <v>0</v>
      </c>
      <c r="I203" s="93">
        <f>F203*H203</f>
        <v>0</v>
      </c>
      <c r="J203" s="94">
        <f>IF(I203&gt;0,RANK(I203,AmeaPreVE,0),"")</f>
      </c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95"/>
      <c r="BQ203" s="95"/>
      <c r="BR203" s="95"/>
      <c r="BS203" s="95"/>
      <c r="BT203" s="95"/>
      <c r="BU203" s="95"/>
      <c r="BV203" s="95"/>
      <c r="BW203" s="95"/>
      <c r="BX203" s="95"/>
      <c r="BY203" s="95"/>
      <c r="BZ203" s="95"/>
      <c r="CA203" s="95"/>
      <c r="CB203" s="95"/>
      <c r="CC203" s="95"/>
      <c r="CD203" s="95"/>
      <c r="CE203" s="95"/>
      <c r="CF203" s="95"/>
      <c r="CG203" s="95"/>
      <c r="CH203" s="95"/>
      <c r="CI203" s="95"/>
      <c r="CJ203" s="95"/>
      <c r="CK203" s="95"/>
      <c r="CL203" s="95"/>
      <c r="CM203" s="95"/>
      <c r="CN203" s="95"/>
      <c r="CO203" s="95"/>
      <c r="CP203" s="95"/>
      <c r="CQ203" s="95"/>
      <c r="CR203" s="95"/>
      <c r="CS203" s="95"/>
      <c r="CT203" s="95"/>
      <c r="CU203" s="95"/>
      <c r="CV203" s="95"/>
    </row>
    <row r="204" spans="1:100" s="96" customFormat="1" ht="12.75">
      <c r="A204" s="97">
        <f t="shared" si="24"/>
        <v>196</v>
      </c>
      <c r="B204" s="103"/>
      <c r="C204" s="100"/>
      <c r="D204" s="100"/>
      <c r="E204" s="100"/>
      <c r="F204" s="99">
        <v>0</v>
      </c>
      <c r="G204" s="92">
        <v>0</v>
      </c>
      <c r="H204" s="93">
        <f>G204*Sensib</f>
        <v>0</v>
      </c>
      <c r="I204" s="93">
        <f>F204*H204</f>
        <v>0</v>
      </c>
      <c r="J204" s="94">
        <f>IF(I204&gt;0,RANK(I204,AmeaPreVE,0),"")</f>
      </c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95"/>
      <c r="BB204" s="95"/>
      <c r="BC204" s="95"/>
      <c r="BD204" s="95"/>
      <c r="BE204" s="95"/>
      <c r="BF204" s="95"/>
      <c r="BG204" s="95"/>
      <c r="BH204" s="95"/>
      <c r="BI204" s="95"/>
      <c r="BJ204" s="95"/>
      <c r="BK204" s="95"/>
      <c r="BL204" s="95"/>
      <c r="BM204" s="95"/>
      <c r="BN204" s="95"/>
      <c r="BO204" s="95"/>
      <c r="BP204" s="95"/>
      <c r="BQ204" s="95"/>
      <c r="BR204" s="95"/>
      <c r="BS204" s="95"/>
      <c r="BT204" s="95"/>
      <c r="BU204" s="95"/>
      <c r="BV204" s="95"/>
      <c r="BW204" s="95"/>
      <c r="BX204" s="95"/>
      <c r="BY204" s="95"/>
      <c r="BZ204" s="95"/>
      <c r="CA204" s="95"/>
      <c r="CB204" s="95"/>
      <c r="CC204" s="95"/>
      <c r="CD204" s="95"/>
      <c r="CE204" s="95"/>
      <c r="CF204" s="95"/>
      <c r="CG204" s="95"/>
      <c r="CH204" s="95"/>
      <c r="CI204" s="95"/>
      <c r="CJ204" s="95"/>
      <c r="CK204" s="95"/>
      <c r="CL204" s="95"/>
      <c r="CM204" s="95"/>
      <c r="CN204" s="95"/>
      <c r="CO204" s="95"/>
      <c r="CP204" s="95"/>
      <c r="CQ204" s="95"/>
      <c r="CR204" s="95"/>
      <c r="CS204" s="95"/>
      <c r="CT204" s="95"/>
      <c r="CU204" s="95"/>
      <c r="CV204" s="95"/>
    </row>
    <row r="205" spans="1:100" s="96" customFormat="1" ht="12.75">
      <c r="A205" s="97">
        <f t="shared" si="24"/>
        <v>197</v>
      </c>
      <c r="B205" s="103"/>
      <c r="C205" s="100"/>
      <c r="D205" s="100"/>
      <c r="E205" s="100"/>
      <c r="F205" s="99">
        <v>0</v>
      </c>
      <c r="G205" s="92">
        <v>0</v>
      </c>
      <c r="H205" s="93">
        <f>G205*Sensib</f>
        <v>0</v>
      </c>
      <c r="I205" s="93">
        <f>F205*H205</f>
        <v>0</v>
      </c>
      <c r="J205" s="94">
        <f>IF(I205&gt;0,RANK(I205,AmeaPreVE,0),"")</f>
      </c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95"/>
      <c r="BT205" s="95"/>
      <c r="BU205" s="95"/>
      <c r="BV205" s="95"/>
      <c r="BW205" s="95"/>
      <c r="BX205" s="95"/>
      <c r="BY205" s="95"/>
      <c r="BZ205" s="95"/>
      <c r="CA205" s="95"/>
      <c r="CB205" s="95"/>
      <c r="CC205" s="95"/>
      <c r="CD205" s="95"/>
      <c r="CE205" s="95"/>
      <c r="CF205" s="95"/>
      <c r="CG205" s="95"/>
      <c r="CH205" s="95"/>
      <c r="CI205" s="95"/>
      <c r="CJ205" s="95"/>
      <c r="CK205" s="95"/>
      <c r="CL205" s="95"/>
      <c r="CM205" s="95"/>
      <c r="CN205" s="95"/>
      <c r="CO205" s="95"/>
      <c r="CP205" s="95"/>
      <c r="CQ205" s="95"/>
      <c r="CR205" s="95"/>
      <c r="CS205" s="95"/>
      <c r="CT205" s="95"/>
      <c r="CU205" s="95"/>
      <c r="CV205" s="95"/>
    </row>
    <row r="206" spans="1:100" s="96" customFormat="1" ht="12.75">
      <c r="A206" s="97">
        <f t="shared" si="24"/>
        <v>198</v>
      </c>
      <c r="B206" s="103"/>
      <c r="C206" s="100"/>
      <c r="D206" s="100"/>
      <c r="E206" s="100"/>
      <c r="F206" s="99">
        <v>0</v>
      </c>
      <c r="G206" s="92">
        <v>0</v>
      </c>
      <c r="H206" s="93">
        <f>G206*Sensib</f>
        <v>0</v>
      </c>
      <c r="I206" s="93">
        <f>F206*H206</f>
        <v>0</v>
      </c>
      <c r="J206" s="94">
        <f>IF(I206&gt;0,RANK(I206,AmeaPreVE,0),"")</f>
      </c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95"/>
      <c r="BQ206" s="95"/>
      <c r="BR206" s="95"/>
      <c r="BS206" s="95"/>
      <c r="BT206" s="95"/>
      <c r="BU206" s="95"/>
      <c r="BV206" s="95"/>
      <c r="BW206" s="95"/>
      <c r="BX206" s="95"/>
      <c r="BY206" s="95"/>
      <c r="BZ206" s="95"/>
      <c r="CA206" s="95"/>
      <c r="CB206" s="95"/>
      <c r="CC206" s="95"/>
      <c r="CD206" s="95"/>
      <c r="CE206" s="95"/>
      <c r="CF206" s="95"/>
      <c r="CG206" s="95"/>
      <c r="CH206" s="95"/>
      <c r="CI206" s="95"/>
      <c r="CJ206" s="95"/>
      <c r="CK206" s="95"/>
      <c r="CL206" s="95"/>
      <c r="CM206" s="95"/>
      <c r="CN206" s="95"/>
      <c r="CO206" s="95"/>
      <c r="CP206" s="95"/>
      <c r="CQ206" s="95"/>
      <c r="CR206" s="95"/>
      <c r="CS206" s="95"/>
      <c r="CT206" s="95"/>
      <c r="CU206" s="95"/>
      <c r="CV206" s="95"/>
    </row>
    <row r="207" spans="1:100" s="96" customFormat="1" ht="12.75">
      <c r="A207" s="97">
        <f t="shared" si="24"/>
        <v>199</v>
      </c>
      <c r="B207" s="103"/>
      <c r="C207" s="100"/>
      <c r="D207" s="100"/>
      <c r="E207" s="100"/>
      <c r="F207" s="99">
        <v>0</v>
      </c>
      <c r="G207" s="92">
        <v>0</v>
      </c>
      <c r="H207" s="93">
        <f>G207*Sensib</f>
        <v>0</v>
      </c>
      <c r="I207" s="93">
        <f>F207*H207</f>
        <v>0</v>
      </c>
      <c r="J207" s="94">
        <f>IF(I207&gt;0,RANK(I207,AmeaPreVE,0),"")</f>
      </c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95"/>
      <c r="BD207" s="95"/>
      <c r="BE207" s="95"/>
      <c r="BF207" s="95"/>
      <c r="BG207" s="95"/>
      <c r="BH207" s="95"/>
      <c r="BI207" s="95"/>
      <c r="BJ207" s="95"/>
      <c r="BK207" s="95"/>
      <c r="BL207" s="95"/>
      <c r="BM207" s="95"/>
      <c r="BN207" s="95"/>
      <c r="BO207" s="95"/>
      <c r="BP207" s="95"/>
      <c r="BQ207" s="95"/>
      <c r="BR207" s="95"/>
      <c r="BS207" s="95"/>
      <c r="BT207" s="95"/>
      <c r="BU207" s="95"/>
      <c r="BV207" s="95"/>
      <c r="BW207" s="95"/>
      <c r="BX207" s="95"/>
      <c r="BY207" s="95"/>
      <c r="BZ207" s="95"/>
      <c r="CA207" s="95"/>
      <c r="CB207" s="95"/>
      <c r="CC207" s="95"/>
      <c r="CD207" s="95"/>
      <c r="CE207" s="95"/>
      <c r="CF207" s="95"/>
      <c r="CG207" s="95"/>
      <c r="CH207" s="95"/>
      <c r="CI207" s="95"/>
      <c r="CJ207" s="95"/>
      <c r="CK207" s="95"/>
      <c r="CL207" s="95"/>
      <c r="CM207" s="95"/>
      <c r="CN207" s="95"/>
      <c r="CO207" s="95"/>
      <c r="CP207" s="95"/>
      <c r="CQ207" s="95"/>
      <c r="CR207" s="95"/>
      <c r="CS207" s="95"/>
      <c r="CT207" s="95"/>
      <c r="CU207" s="95"/>
      <c r="CV207" s="95"/>
    </row>
    <row r="208" spans="1:100" s="96" customFormat="1" ht="12.75">
      <c r="A208" s="97">
        <f t="shared" si="24"/>
        <v>200</v>
      </c>
      <c r="B208" s="103"/>
      <c r="C208" s="100"/>
      <c r="D208" s="100"/>
      <c r="E208" s="100"/>
      <c r="F208" s="99">
        <v>0</v>
      </c>
      <c r="G208" s="92">
        <v>0</v>
      </c>
      <c r="H208" s="93">
        <f>G208*Sensib</f>
        <v>0</v>
      </c>
      <c r="I208" s="93">
        <f>F208*H208</f>
        <v>0</v>
      </c>
      <c r="J208" s="94">
        <f>IF(I208&gt;0,RANK(I208,AmeaPreVE,0),"")</f>
      </c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  <c r="AW208" s="95"/>
      <c r="AX208" s="95"/>
      <c r="AY208" s="95"/>
      <c r="AZ208" s="95"/>
      <c r="BA208" s="95"/>
      <c r="BB208" s="95"/>
      <c r="BC208" s="95"/>
      <c r="BD208" s="95"/>
      <c r="BE208" s="95"/>
      <c r="BF208" s="95"/>
      <c r="BG208" s="95"/>
      <c r="BH208" s="95"/>
      <c r="BI208" s="95"/>
      <c r="BJ208" s="95"/>
      <c r="BK208" s="95"/>
      <c r="BL208" s="95"/>
      <c r="BM208" s="95"/>
      <c r="BN208" s="95"/>
      <c r="BO208" s="95"/>
      <c r="BP208" s="95"/>
      <c r="BQ208" s="95"/>
      <c r="BR208" s="95"/>
      <c r="BS208" s="95"/>
      <c r="BT208" s="95"/>
      <c r="BU208" s="95"/>
      <c r="BV208" s="95"/>
      <c r="BW208" s="95"/>
      <c r="BX208" s="95"/>
      <c r="BY208" s="95"/>
      <c r="BZ208" s="95"/>
      <c r="CA208" s="95"/>
      <c r="CB208" s="95"/>
      <c r="CC208" s="95"/>
      <c r="CD208" s="95"/>
      <c r="CE208" s="95"/>
      <c r="CF208" s="95"/>
      <c r="CG208" s="95"/>
      <c r="CH208" s="95"/>
      <c r="CI208" s="95"/>
      <c r="CJ208" s="95"/>
      <c r="CK208" s="95"/>
      <c r="CL208" s="95"/>
      <c r="CM208" s="95"/>
      <c r="CN208" s="95"/>
      <c r="CO208" s="95"/>
      <c r="CP208" s="95"/>
      <c r="CQ208" s="95"/>
      <c r="CR208" s="95"/>
      <c r="CS208" s="95"/>
      <c r="CT208" s="95"/>
      <c r="CU208" s="95"/>
      <c r="CV208" s="95"/>
    </row>
    <row r="209" spans="1:100" s="107" customFormat="1" ht="12.75">
      <c r="A209" s="104"/>
      <c r="B209" s="105"/>
      <c r="C209" s="104"/>
      <c r="D209" s="106"/>
      <c r="E209" s="106"/>
      <c r="F209" s="104"/>
      <c r="G209" s="104"/>
      <c r="H209" s="104"/>
      <c r="I209" s="67"/>
      <c r="J209" s="67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</row>
    <row r="210" spans="1:100" s="111" customFormat="1" ht="12.75">
      <c r="A210" s="108" t="s">
        <v>62</v>
      </c>
      <c r="B210" s="109"/>
      <c r="C210" s="110" t="s">
        <v>63</v>
      </c>
      <c r="D210" s="67"/>
      <c r="E210" s="67"/>
      <c r="F210" s="110"/>
      <c r="G210" s="110"/>
      <c r="H210" s="104"/>
      <c r="I210" s="67"/>
      <c r="J210" s="67"/>
      <c r="K210" s="42"/>
      <c r="L210" s="42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  <c r="BZ210" s="67"/>
      <c r="CA210" s="67"/>
      <c r="CB210" s="67"/>
      <c r="CC210" s="67"/>
      <c r="CD210" s="6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</row>
    <row r="211" spans="1:100" s="111" customFormat="1" ht="12.75">
      <c r="A211" s="104"/>
      <c r="B211" s="105"/>
      <c r="C211" s="110"/>
      <c r="D211" s="67"/>
      <c r="E211" s="67"/>
      <c r="F211" s="110"/>
      <c r="G211" s="110"/>
      <c r="H211" s="104"/>
      <c r="I211" s="67"/>
      <c r="J211" s="67"/>
      <c r="K211" s="42"/>
      <c r="L211" s="42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  <c r="BZ211" s="67"/>
      <c r="CA211" s="67"/>
      <c r="CB211" s="67"/>
      <c r="CC211" s="67"/>
      <c r="CD211" s="6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</row>
    <row r="212" spans="1:100" s="111" customFormat="1" ht="12.75">
      <c r="A212" s="108" t="s">
        <v>27</v>
      </c>
      <c r="B212" s="109"/>
      <c r="C212" s="110" t="s">
        <v>64</v>
      </c>
      <c r="D212" s="67"/>
      <c r="E212" s="67"/>
      <c r="F212" s="110"/>
      <c r="G212" s="110"/>
      <c r="H212" s="104"/>
      <c r="I212" s="67"/>
      <c r="J212" s="67"/>
      <c r="K212" s="42"/>
      <c r="L212" s="42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  <c r="BZ212" s="67"/>
      <c r="CA212" s="67"/>
      <c r="CB212" s="67"/>
      <c r="CC212" s="67"/>
      <c r="CD212" s="6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</row>
    <row r="213" spans="1:100" s="107" customFormat="1" ht="12.75">
      <c r="A213" s="104"/>
      <c r="B213" s="105"/>
      <c r="C213" s="104"/>
      <c r="D213" s="106"/>
      <c r="E213" s="106"/>
      <c r="F213" s="104"/>
      <c r="G213" s="104"/>
      <c r="H213" s="104"/>
      <c r="I213" s="67"/>
      <c r="J213" s="67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</row>
    <row r="214" spans="1:10" s="42" customFormat="1" ht="12.75">
      <c r="A214" s="104"/>
      <c r="B214" s="105"/>
      <c r="C214" s="104"/>
      <c r="D214" s="106"/>
      <c r="E214" s="106"/>
      <c r="F214" s="104"/>
      <c r="G214" s="104"/>
      <c r="H214" s="104"/>
      <c r="I214" s="67"/>
      <c r="J214" s="67"/>
    </row>
    <row r="215" spans="1:10" ht="12.75">
      <c r="A215" s="104"/>
      <c r="B215" s="105"/>
      <c r="C215" s="104"/>
      <c r="D215" s="106"/>
      <c r="E215" s="106"/>
      <c r="F215" s="104"/>
      <c r="G215" s="104"/>
      <c r="H215" s="104"/>
      <c r="I215" s="67"/>
      <c r="J215" s="67"/>
    </row>
    <row r="216" spans="1:10" ht="12.75">
      <c r="A216" s="104"/>
      <c r="B216" s="105"/>
      <c r="C216" s="104"/>
      <c r="D216" s="106"/>
      <c r="E216" s="106"/>
      <c r="F216" s="104"/>
      <c r="G216" s="104"/>
      <c r="H216" s="104"/>
      <c r="I216" s="67"/>
      <c r="J216" s="67"/>
    </row>
    <row r="217" spans="1:10" ht="12.75">
      <c r="A217" s="104"/>
      <c r="B217" s="105"/>
      <c r="C217" s="104"/>
      <c r="D217" s="106"/>
      <c r="E217" s="106"/>
      <c r="F217" s="104"/>
      <c r="G217" s="104"/>
      <c r="H217" s="104"/>
      <c r="I217" s="67"/>
      <c r="J217" s="67"/>
    </row>
    <row r="218" spans="1:10" ht="12.75">
      <c r="A218" s="104"/>
      <c r="B218" s="105"/>
      <c r="C218" s="104"/>
      <c r="D218" s="106"/>
      <c r="E218" s="106"/>
      <c r="F218" s="104"/>
      <c r="G218" s="104"/>
      <c r="H218" s="104"/>
      <c r="I218" s="67"/>
      <c r="J218" s="67"/>
    </row>
    <row r="219" spans="1:10" ht="12.75">
      <c r="A219" s="104"/>
      <c r="B219" s="105"/>
      <c r="C219" s="104"/>
      <c r="D219" s="106"/>
      <c r="E219" s="106"/>
      <c r="F219" s="104"/>
      <c r="G219" s="104"/>
      <c r="H219" s="104"/>
      <c r="I219" s="67"/>
      <c r="J219" s="67"/>
    </row>
    <row r="220" spans="1:10" ht="12.75">
      <c r="A220" s="104"/>
      <c r="B220" s="105"/>
      <c r="C220" s="104"/>
      <c r="D220" s="106"/>
      <c r="E220" s="106"/>
      <c r="F220" s="104"/>
      <c r="G220" s="104"/>
      <c r="H220" s="104"/>
      <c r="I220" s="67"/>
      <c r="J220" s="67"/>
    </row>
    <row r="221" spans="1:10" ht="12.75">
      <c r="A221" s="104"/>
      <c r="B221" s="105"/>
      <c r="C221" s="104"/>
      <c r="D221" s="106"/>
      <c r="E221" s="106"/>
      <c r="F221" s="104"/>
      <c r="G221" s="104"/>
      <c r="H221" s="104"/>
      <c r="I221" s="67"/>
      <c r="J221" s="67"/>
    </row>
    <row r="222" spans="1:10" ht="12.75">
      <c r="A222" s="104"/>
      <c r="B222" s="105"/>
      <c r="C222" s="104"/>
      <c r="D222" s="106"/>
      <c r="E222" s="106"/>
      <c r="F222" s="104"/>
      <c r="G222" s="104"/>
      <c r="H222" s="104"/>
      <c r="I222" s="67"/>
      <c r="J222" s="67"/>
    </row>
    <row r="223" spans="1:10" ht="12.75">
      <c r="A223" s="104"/>
      <c r="B223" s="105"/>
      <c r="C223" s="104"/>
      <c r="D223" s="106"/>
      <c r="E223" s="106"/>
      <c r="F223" s="104"/>
      <c r="G223" s="104"/>
      <c r="H223" s="104"/>
      <c r="I223" s="67"/>
      <c r="J223" s="67"/>
    </row>
    <row r="224" spans="1:10" ht="12.75">
      <c r="A224" s="104"/>
      <c r="B224" s="105"/>
      <c r="C224" s="104"/>
      <c r="D224" s="106"/>
      <c r="E224" s="106"/>
      <c r="F224" s="104"/>
      <c r="G224" s="104"/>
      <c r="H224" s="104"/>
      <c r="I224" s="67"/>
      <c r="J224" s="67"/>
    </row>
    <row r="225" spans="1:10" ht="12.75">
      <c r="A225" s="104"/>
      <c r="B225" s="105"/>
      <c r="C225" s="104"/>
      <c r="D225" s="106"/>
      <c r="E225" s="106"/>
      <c r="F225" s="104"/>
      <c r="G225" s="104"/>
      <c r="H225" s="104"/>
      <c r="I225" s="67"/>
      <c r="J225" s="67"/>
    </row>
    <row r="226" spans="1:10" ht="12.75">
      <c r="A226" s="104"/>
      <c r="B226" s="105"/>
      <c r="C226" s="104"/>
      <c r="D226" s="106"/>
      <c r="E226" s="106"/>
      <c r="F226" s="104"/>
      <c r="G226" s="104"/>
      <c r="H226" s="104"/>
      <c r="I226" s="67"/>
      <c r="J226" s="67"/>
    </row>
    <row r="227" spans="1:10" ht="12.75">
      <c r="A227" s="104"/>
      <c r="B227" s="105"/>
      <c r="C227" s="104"/>
      <c r="D227" s="106"/>
      <c r="E227" s="106"/>
      <c r="F227" s="104"/>
      <c r="G227" s="104"/>
      <c r="H227" s="104"/>
      <c r="I227" s="67"/>
      <c r="J227" s="67"/>
    </row>
    <row r="228" spans="1:10" ht="12.75">
      <c r="A228" s="104"/>
      <c r="B228" s="105"/>
      <c r="C228" s="104"/>
      <c r="D228" s="106"/>
      <c r="E228" s="106"/>
      <c r="F228" s="104"/>
      <c r="G228" s="104"/>
      <c r="H228" s="104"/>
      <c r="I228" s="67"/>
      <c r="J228" s="67"/>
    </row>
    <row r="229" spans="1:10" ht="12.75">
      <c r="A229" s="104"/>
      <c r="B229" s="105"/>
      <c r="C229" s="104"/>
      <c r="D229" s="106"/>
      <c r="E229" s="106"/>
      <c r="F229" s="104"/>
      <c r="G229" s="104"/>
      <c r="H229" s="104"/>
      <c r="I229" s="67"/>
      <c r="J229" s="67"/>
    </row>
    <row r="230" spans="1:10" ht="12.75">
      <c r="A230" s="104"/>
      <c r="B230" s="105"/>
      <c r="C230" s="104"/>
      <c r="D230" s="106"/>
      <c r="E230" s="106"/>
      <c r="F230" s="104"/>
      <c r="G230" s="104"/>
      <c r="H230" s="104"/>
      <c r="I230" s="67"/>
      <c r="J230" s="67"/>
    </row>
    <row r="231" spans="1:10" ht="12.75">
      <c r="A231" s="104"/>
      <c r="B231" s="105"/>
      <c r="C231" s="104"/>
      <c r="D231" s="106"/>
      <c r="E231" s="106"/>
      <c r="F231" s="104"/>
      <c r="G231" s="104"/>
      <c r="H231" s="104"/>
      <c r="I231" s="67"/>
      <c r="J231" s="67"/>
    </row>
    <row r="232" spans="1:10" ht="12.75">
      <c r="A232" s="104"/>
      <c r="B232" s="105"/>
      <c r="C232" s="104"/>
      <c r="D232" s="106"/>
      <c r="E232" s="106"/>
      <c r="F232" s="104"/>
      <c r="G232" s="104"/>
      <c r="H232" s="104"/>
      <c r="I232" s="67"/>
      <c r="J232" s="67"/>
    </row>
    <row r="233" spans="1:10" ht="12.75">
      <c r="A233" s="104"/>
      <c r="B233" s="105"/>
      <c r="C233" s="104"/>
      <c r="D233" s="106"/>
      <c r="E233" s="106"/>
      <c r="F233" s="104"/>
      <c r="G233" s="104"/>
      <c r="H233" s="104"/>
      <c r="I233" s="67"/>
      <c r="J233" s="67"/>
    </row>
    <row r="234" spans="1:10" ht="12.75">
      <c r="A234" s="104"/>
      <c r="B234" s="105"/>
      <c r="C234" s="104"/>
      <c r="D234" s="106"/>
      <c r="E234" s="106"/>
      <c r="F234" s="104"/>
      <c r="G234" s="104"/>
      <c r="H234" s="104"/>
      <c r="I234" s="67"/>
      <c r="J234" s="67"/>
    </row>
    <row r="235" spans="1:10" ht="12.75">
      <c r="A235" s="104"/>
      <c r="B235" s="105"/>
      <c r="C235" s="104"/>
      <c r="D235" s="106"/>
      <c r="E235" s="106"/>
      <c r="F235" s="104"/>
      <c r="G235" s="104"/>
      <c r="H235" s="104"/>
      <c r="I235" s="67"/>
      <c r="J235" s="67"/>
    </row>
    <row r="236" spans="1:10" ht="12.75">
      <c r="A236" s="104"/>
      <c r="B236" s="105"/>
      <c r="C236" s="104"/>
      <c r="D236" s="106"/>
      <c r="E236" s="106"/>
      <c r="F236" s="104"/>
      <c r="G236" s="104"/>
      <c r="H236" s="104"/>
      <c r="I236" s="67"/>
      <c r="J236" s="67"/>
    </row>
    <row r="237" spans="1:10" ht="12.75">
      <c r="A237" s="104"/>
      <c r="B237" s="105"/>
      <c r="C237" s="104"/>
      <c r="D237" s="106"/>
      <c r="E237" s="106"/>
      <c r="F237" s="104"/>
      <c r="G237" s="104"/>
      <c r="H237" s="104"/>
      <c r="I237" s="67"/>
      <c r="J237" s="67"/>
    </row>
    <row r="238" spans="1:10" ht="12.75">
      <c r="A238" s="104"/>
      <c r="B238" s="105"/>
      <c r="C238" s="104"/>
      <c r="D238" s="106"/>
      <c r="E238" s="106"/>
      <c r="F238" s="104"/>
      <c r="G238" s="104"/>
      <c r="H238" s="104"/>
      <c r="I238" s="67"/>
      <c r="J238" s="67"/>
    </row>
    <row r="239" spans="1:10" ht="12.75">
      <c r="A239" s="104"/>
      <c r="B239" s="105"/>
      <c r="C239" s="104"/>
      <c r="D239" s="106"/>
      <c r="E239" s="106"/>
      <c r="F239" s="104"/>
      <c r="G239" s="104"/>
      <c r="H239" s="104"/>
      <c r="I239" s="67"/>
      <c r="J239" s="67"/>
    </row>
    <row r="240" spans="1:10" ht="12.75">
      <c r="A240" s="104"/>
      <c r="B240" s="105"/>
      <c r="C240" s="104"/>
      <c r="D240" s="106"/>
      <c r="E240" s="106"/>
      <c r="F240" s="104"/>
      <c r="G240" s="104"/>
      <c r="H240" s="104"/>
      <c r="I240" s="67"/>
      <c r="J240" s="67"/>
    </row>
    <row r="241" spans="1:10" ht="12.75">
      <c r="A241" s="104"/>
      <c r="B241" s="105"/>
      <c r="C241" s="104"/>
      <c r="D241" s="106"/>
      <c r="E241" s="106"/>
      <c r="F241" s="104"/>
      <c r="G241" s="104"/>
      <c r="H241" s="104"/>
      <c r="I241" s="67"/>
      <c r="J241" s="67"/>
    </row>
    <row r="242" spans="1:10" ht="12.75">
      <c r="A242" s="104"/>
      <c r="B242" s="105"/>
      <c r="C242" s="104"/>
      <c r="D242" s="106"/>
      <c r="E242" s="106"/>
      <c r="F242" s="104"/>
      <c r="G242" s="104"/>
      <c r="H242" s="104"/>
      <c r="I242" s="67"/>
      <c r="J242" s="67"/>
    </row>
    <row r="243" spans="1:10" ht="12.75">
      <c r="A243" s="104"/>
      <c r="B243" s="105"/>
      <c r="C243" s="104"/>
      <c r="D243" s="106"/>
      <c r="E243" s="106"/>
      <c r="F243" s="104"/>
      <c r="G243" s="104"/>
      <c r="H243" s="104"/>
      <c r="I243" s="67"/>
      <c r="J243" s="67"/>
    </row>
    <row r="244" spans="1:10" ht="12.75">
      <c r="A244" s="104"/>
      <c r="B244" s="105"/>
      <c r="C244" s="104"/>
      <c r="D244" s="106"/>
      <c r="E244" s="106"/>
      <c r="F244" s="104"/>
      <c r="G244" s="104"/>
      <c r="H244" s="104"/>
      <c r="I244" s="67"/>
      <c r="J244" s="67"/>
    </row>
    <row r="245" spans="1:10" ht="12.75">
      <c r="A245" s="104"/>
      <c r="B245" s="105"/>
      <c r="C245" s="104"/>
      <c r="D245" s="106"/>
      <c r="E245" s="106"/>
      <c r="F245" s="104"/>
      <c r="G245" s="104"/>
      <c r="H245" s="104"/>
      <c r="I245" s="67"/>
      <c r="J245" s="67"/>
    </row>
    <row r="246" spans="1:10" ht="12.75">
      <c r="A246" s="104"/>
      <c r="B246" s="105"/>
      <c r="C246" s="104"/>
      <c r="D246" s="106"/>
      <c r="E246" s="106"/>
      <c r="F246" s="104"/>
      <c r="G246" s="104"/>
      <c r="H246" s="104"/>
      <c r="I246" s="67"/>
      <c r="J246" s="67"/>
    </row>
    <row r="247" spans="1:10" ht="12.75">
      <c r="A247" s="104"/>
      <c r="B247" s="105"/>
      <c r="C247" s="104"/>
      <c r="D247" s="106"/>
      <c r="E247" s="106"/>
      <c r="F247" s="104"/>
      <c r="G247" s="104"/>
      <c r="H247" s="104"/>
      <c r="I247" s="67"/>
      <c r="J247" s="67"/>
    </row>
    <row r="248" spans="1:10" ht="12.75">
      <c r="A248" s="104"/>
      <c r="B248" s="105"/>
      <c r="C248" s="104"/>
      <c r="D248" s="106"/>
      <c r="E248" s="106"/>
      <c r="F248" s="104"/>
      <c r="G248" s="104"/>
      <c r="H248" s="104"/>
      <c r="I248" s="67"/>
      <c r="J248" s="67"/>
    </row>
    <row r="249" spans="1:10" ht="12.75">
      <c r="A249" s="104"/>
      <c r="B249" s="105"/>
      <c r="C249" s="104"/>
      <c r="D249" s="106"/>
      <c r="E249" s="106"/>
      <c r="F249" s="104"/>
      <c r="G249" s="104"/>
      <c r="H249" s="104"/>
      <c r="I249" s="67"/>
      <c r="J249" s="67"/>
    </row>
    <row r="250" spans="1:10" ht="12.75">
      <c r="A250" s="104"/>
      <c r="B250" s="105"/>
      <c r="C250" s="104"/>
      <c r="D250" s="106"/>
      <c r="E250" s="106"/>
      <c r="F250" s="104"/>
      <c r="G250" s="104"/>
      <c r="H250" s="104"/>
      <c r="I250" s="67"/>
      <c r="J250" s="67"/>
    </row>
    <row r="251" spans="1:10" ht="12.75">
      <c r="A251" s="104"/>
      <c r="B251" s="105"/>
      <c r="C251" s="104"/>
      <c r="D251" s="106"/>
      <c r="E251" s="106"/>
      <c r="F251" s="104"/>
      <c r="G251" s="104"/>
      <c r="H251" s="104"/>
      <c r="I251" s="67"/>
      <c r="J251" s="67"/>
    </row>
    <row r="252" spans="1:10" ht="12.75">
      <c r="A252" s="104"/>
      <c r="B252" s="105"/>
      <c r="C252" s="104"/>
      <c r="D252" s="106"/>
      <c r="E252" s="106"/>
      <c r="F252" s="104"/>
      <c r="G252" s="104"/>
      <c r="H252" s="104"/>
      <c r="I252" s="67"/>
      <c r="J252" s="67"/>
    </row>
    <row r="253" spans="1:10" ht="12.75">
      <c r="A253" s="104"/>
      <c r="B253" s="105"/>
      <c r="C253" s="104"/>
      <c r="D253" s="106"/>
      <c r="E253" s="106"/>
      <c r="F253" s="104"/>
      <c r="G253" s="104"/>
      <c r="H253" s="104"/>
      <c r="I253" s="67"/>
      <c r="J253" s="67"/>
    </row>
    <row r="254" spans="1:10" ht="12.75">
      <c r="A254" s="104"/>
      <c r="B254" s="105"/>
      <c r="C254" s="104"/>
      <c r="D254" s="106"/>
      <c r="E254" s="106"/>
      <c r="F254" s="104"/>
      <c r="G254" s="104"/>
      <c r="H254" s="104"/>
      <c r="I254" s="67"/>
      <c r="J254" s="67"/>
    </row>
    <row r="255" spans="1:10" ht="12.75">
      <c r="A255" s="104"/>
      <c r="B255" s="105"/>
      <c r="C255" s="104"/>
      <c r="D255" s="106"/>
      <c r="E255" s="106"/>
      <c r="F255" s="104"/>
      <c r="G255" s="104"/>
      <c r="H255" s="104"/>
      <c r="I255" s="67"/>
      <c r="J255" s="67"/>
    </row>
    <row r="256" spans="1:10" ht="12.75">
      <c r="A256" s="104"/>
      <c r="B256" s="105"/>
      <c r="C256" s="104"/>
      <c r="D256" s="106"/>
      <c r="E256" s="106"/>
      <c r="F256" s="104"/>
      <c r="G256" s="104"/>
      <c r="H256" s="104"/>
      <c r="I256" s="67"/>
      <c r="J256" s="67"/>
    </row>
    <row r="257" spans="1:10" ht="12.75">
      <c r="A257" s="104"/>
      <c r="B257" s="105"/>
      <c r="C257" s="104"/>
      <c r="D257" s="106"/>
      <c r="E257" s="106"/>
      <c r="F257" s="104"/>
      <c r="G257" s="104"/>
      <c r="H257" s="104"/>
      <c r="I257" s="67"/>
      <c r="J257" s="67"/>
    </row>
    <row r="258" spans="1:10" ht="12.75">
      <c r="A258" s="104"/>
      <c r="B258" s="105"/>
      <c r="C258" s="104"/>
      <c r="D258" s="106"/>
      <c r="E258" s="106"/>
      <c r="F258" s="104"/>
      <c r="G258" s="104"/>
      <c r="H258" s="104"/>
      <c r="I258" s="67"/>
      <c r="J258" s="67"/>
    </row>
    <row r="259" spans="1:10" ht="12.75">
      <c r="A259" s="104"/>
      <c r="B259" s="105"/>
      <c r="C259" s="104"/>
      <c r="D259" s="106"/>
      <c r="E259" s="106"/>
      <c r="F259" s="104"/>
      <c r="G259" s="104"/>
      <c r="H259" s="104"/>
      <c r="I259" s="67"/>
      <c r="J259" s="67"/>
    </row>
    <row r="260" spans="1:10" ht="12.75">
      <c r="A260" s="104"/>
      <c r="B260" s="105"/>
      <c r="C260" s="104"/>
      <c r="D260" s="106"/>
      <c r="E260" s="106"/>
      <c r="F260" s="104"/>
      <c r="G260" s="104"/>
      <c r="H260" s="104"/>
      <c r="I260" s="67"/>
      <c r="J260" s="67"/>
    </row>
    <row r="261" spans="1:10" ht="12.75">
      <c r="A261" s="104"/>
      <c r="B261" s="105"/>
      <c r="C261" s="104"/>
      <c r="D261" s="106"/>
      <c r="E261" s="106"/>
      <c r="F261" s="104"/>
      <c r="G261" s="104"/>
      <c r="H261" s="104"/>
      <c r="I261" s="67"/>
      <c r="J261" s="67"/>
    </row>
    <row r="262" spans="1:10" ht="12.75">
      <c r="A262" s="104"/>
      <c r="B262" s="105"/>
      <c r="C262" s="104"/>
      <c r="D262" s="106"/>
      <c r="E262" s="106"/>
      <c r="F262" s="104"/>
      <c r="G262" s="104"/>
      <c r="H262" s="104"/>
      <c r="I262" s="67"/>
      <c r="J262" s="67"/>
    </row>
    <row r="263" spans="1:10" ht="12.75">
      <c r="A263" s="104"/>
      <c r="B263" s="105"/>
      <c r="C263" s="104"/>
      <c r="D263" s="106"/>
      <c r="E263" s="106"/>
      <c r="F263" s="104"/>
      <c r="G263" s="104"/>
      <c r="H263" s="104"/>
      <c r="I263" s="67"/>
      <c r="J263" s="67"/>
    </row>
    <row r="264" spans="1:10" ht="12.75">
      <c r="A264" s="104"/>
      <c r="B264" s="105"/>
      <c r="C264" s="104"/>
      <c r="D264" s="106"/>
      <c r="E264" s="106"/>
      <c r="F264" s="104"/>
      <c r="G264" s="104"/>
      <c r="H264" s="104"/>
      <c r="I264" s="67"/>
      <c r="J264" s="67"/>
    </row>
    <row r="265" spans="1:10" ht="12.75">
      <c r="A265" s="104"/>
      <c r="B265" s="105"/>
      <c r="C265" s="104"/>
      <c r="D265" s="106"/>
      <c r="E265" s="106"/>
      <c r="F265" s="104"/>
      <c r="G265" s="104"/>
      <c r="H265" s="104"/>
      <c r="I265" s="67"/>
      <c r="J265" s="67"/>
    </row>
    <row r="266" spans="1:10" ht="12.75">
      <c r="A266" s="104"/>
      <c r="B266" s="105"/>
      <c r="C266" s="104"/>
      <c r="D266" s="106"/>
      <c r="E266" s="106"/>
      <c r="F266" s="104"/>
      <c r="G266" s="104"/>
      <c r="H266" s="104"/>
      <c r="I266" s="67"/>
      <c r="J266" s="67"/>
    </row>
    <row r="267" spans="1:10" ht="12.75">
      <c r="A267" s="104"/>
      <c r="B267" s="105"/>
      <c r="C267" s="104"/>
      <c r="D267" s="106"/>
      <c r="E267" s="106"/>
      <c r="F267" s="104"/>
      <c r="G267" s="104"/>
      <c r="H267" s="104"/>
      <c r="I267" s="67"/>
      <c r="J267" s="67"/>
    </row>
    <row r="268" spans="1:10" ht="12.75">
      <c r="A268" s="104"/>
      <c r="B268" s="105"/>
      <c r="C268" s="104"/>
      <c r="D268" s="106"/>
      <c r="E268" s="106"/>
      <c r="F268" s="104"/>
      <c r="G268" s="104"/>
      <c r="H268" s="104"/>
      <c r="I268" s="67"/>
      <c r="J268" s="67"/>
    </row>
    <row r="269" spans="1:10" ht="12.75">
      <c r="A269" s="104"/>
      <c r="B269" s="105"/>
      <c r="C269" s="104"/>
      <c r="D269" s="106"/>
      <c r="E269" s="106"/>
      <c r="F269" s="104"/>
      <c r="G269" s="104"/>
      <c r="H269" s="104"/>
      <c r="I269" s="67"/>
      <c r="J269" s="67"/>
    </row>
    <row r="270" spans="1:10" ht="12.75">
      <c r="A270" s="104"/>
      <c r="B270" s="105"/>
      <c r="C270" s="104"/>
      <c r="D270" s="106"/>
      <c r="E270" s="106"/>
      <c r="F270" s="104"/>
      <c r="G270" s="104"/>
      <c r="H270" s="104"/>
      <c r="I270" s="67"/>
      <c r="J270" s="67"/>
    </row>
    <row r="271" spans="1:10" ht="12.75">
      <c r="A271" s="104"/>
      <c r="B271" s="105"/>
      <c r="C271" s="104"/>
      <c r="D271" s="106"/>
      <c r="E271" s="106"/>
      <c r="F271" s="104"/>
      <c r="G271" s="104"/>
      <c r="H271" s="104"/>
      <c r="I271" s="67"/>
      <c r="J271" s="67"/>
    </row>
    <row r="272" spans="1:10" ht="12.75">
      <c r="A272" s="104"/>
      <c r="B272" s="105"/>
      <c r="C272" s="104"/>
      <c r="D272" s="106"/>
      <c r="E272" s="106"/>
      <c r="F272" s="104"/>
      <c r="G272" s="104"/>
      <c r="H272" s="104"/>
      <c r="I272" s="67"/>
      <c r="J272" s="67"/>
    </row>
    <row r="273" spans="1:10" ht="12.75">
      <c r="A273" s="104"/>
      <c r="B273" s="105"/>
      <c r="C273" s="104"/>
      <c r="D273" s="106"/>
      <c r="E273" s="106"/>
      <c r="F273" s="104"/>
      <c r="G273" s="104"/>
      <c r="H273" s="104"/>
      <c r="I273" s="67"/>
      <c r="J273" s="67"/>
    </row>
    <row r="274" spans="1:10" ht="12.75">
      <c r="A274" s="104"/>
      <c r="B274" s="105"/>
      <c r="C274" s="104"/>
      <c r="D274" s="106"/>
      <c r="E274" s="106"/>
      <c r="F274" s="104"/>
      <c r="G274" s="104"/>
      <c r="H274" s="104"/>
      <c r="I274" s="67"/>
      <c r="J274" s="67"/>
    </row>
    <row r="275" spans="1:10" ht="12.75">
      <c r="A275" s="104"/>
      <c r="B275" s="105"/>
      <c r="C275" s="104"/>
      <c r="D275" s="106"/>
      <c r="E275" s="106"/>
      <c r="F275" s="104"/>
      <c r="G275" s="104"/>
      <c r="H275" s="104"/>
      <c r="I275" s="67"/>
      <c r="J275" s="67"/>
    </row>
    <row r="276" spans="1:10" ht="12.75">
      <c r="A276" s="104"/>
      <c r="B276" s="105"/>
      <c r="C276" s="104"/>
      <c r="D276" s="106"/>
      <c r="E276" s="106"/>
      <c r="F276" s="104"/>
      <c r="G276" s="104"/>
      <c r="H276" s="104"/>
      <c r="I276" s="67"/>
      <c r="J276" s="67"/>
    </row>
    <row r="277" spans="1:10" ht="12.75">
      <c r="A277" s="104"/>
      <c r="B277" s="105"/>
      <c r="C277" s="104"/>
      <c r="D277" s="106"/>
      <c r="E277" s="106"/>
      <c r="F277" s="104"/>
      <c r="G277" s="104"/>
      <c r="H277" s="104"/>
      <c r="I277" s="67"/>
      <c r="J277" s="67"/>
    </row>
    <row r="278" spans="1:10" ht="12.75">
      <c r="A278" s="104"/>
      <c r="B278" s="105"/>
      <c r="C278" s="104"/>
      <c r="D278" s="106"/>
      <c r="E278" s="106"/>
      <c r="F278" s="104"/>
      <c r="G278" s="104"/>
      <c r="H278" s="104"/>
      <c r="I278" s="67"/>
      <c r="J278" s="67"/>
    </row>
    <row r="279" spans="1:10" ht="12.75">
      <c r="A279" s="104"/>
      <c r="B279" s="105"/>
      <c r="C279" s="104"/>
      <c r="D279" s="106"/>
      <c r="E279" s="106"/>
      <c r="F279" s="104"/>
      <c r="G279" s="104"/>
      <c r="H279" s="104"/>
      <c r="I279" s="67"/>
      <c r="J279" s="67"/>
    </row>
    <row r="280" spans="1:10" ht="12.75">
      <c r="A280" s="104"/>
      <c r="B280" s="105"/>
      <c r="C280" s="104"/>
      <c r="D280" s="106"/>
      <c r="E280" s="106"/>
      <c r="F280" s="104"/>
      <c r="G280" s="104"/>
      <c r="H280" s="104"/>
      <c r="I280" s="67"/>
      <c r="J280" s="67"/>
    </row>
    <row r="281" spans="1:10" ht="12.75">
      <c r="A281" s="104"/>
      <c r="B281" s="105"/>
      <c r="C281" s="104"/>
      <c r="D281" s="106"/>
      <c r="E281" s="106"/>
      <c r="F281" s="104"/>
      <c r="G281" s="104"/>
      <c r="H281" s="104"/>
      <c r="I281" s="67"/>
      <c r="J281" s="67"/>
    </row>
    <row r="282" spans="1:10" ht="12.75">
      <c r="A282" s="104"/>
      <c r="B282" s="105"/>
      <c r="C282" s="104"/>
      <c r="D282" s="106"/>
      <c r="E282" s="106"/>
      <c r="F282" s="104"/>
      <c r="G282" s="104"/>
      <c r="H282" s="104"/>
      <c r="I282" s="67"/>
      <c r="J282" s="67"/>
    </row>
    <row r="283" spans="1:10" ht="12.75">
      <c r="A283" s="104"/>
      <c r="B283" s="105"/>
      <c r="C283" s="104"/>
      <c r="D283" s="106"/>
      <c r="E283" s="106"/>
      <c r="F283" s="104"/>
      <c r="G283" s="104"/>
      <c r="H283" s="104"/>
      <c r="I283" s="67"/>
      <c r="J283" s="67"/>
    </row>
    <row r="284" spans="1:10" ht="12.75">
      <c r="A284" s="104"/>
      <c r="B284" s="105"/>
      <c r="C284" s="104"/>
      <c r="D284" s="106"/>
      <c r="E284" s="106"/>
      <c r="F284" s="104"/>
      <c r="G284" s="104"/>
      <c r="H284" s="104"/>
      <c r="I284" s="67"/>
      <c r="J284" s="67"/>
    </row>
    <row r="285" spans="1:10" ht="12.75">
      <c r="A285" s="104"/>
      <c r="B285" s="105"/>
      <c r="C285" s="104"/>
      <c r="D285" s="106"/>
      <c r="E285" s="106"/>
      <c r="F285" s="104"/>
      <c r="G285" s="104"/>
      <c r="H285" s="104"/>
      <c r="I285" s="67"/>
      <c r="J285" s="67"/>
    </row>
    <row r="286" spans="1:10" ht="12.75">
      <c r="A286" s="104"/>
      <c r="B286" s="105"/>
      <c r="C286" s="104"/>
      <c r="D286" s="106"/>
      <c r="E286" s="106"/>
      <c r="F286" s="104"/>
      <c r="G286" s="104"/>
      <c r="H286" s="104"/>
      <c r="I286" s="67"/>
      <c r="J286" s="67"/>
    </row>
    <row r="287" spans="1:10" ht="12.75">
      <c r="A287" s="104"/>
      <c r="B287" s="105"/>
      <c r="C287" s="104"/>
      <c r="D287" s="106"/>
      <c r="E287" s="106"/>
      <c r="F287" s="104"/>
      <c r="G287" s="104"/>
      <c r="H287" s="104"/>
      <c r="I287" s="67"/>
      <c r="J287" s="67"/>
    </row>
    <row r="288" spans="1:10" ht="12.75">
      <c r="A288" s="104"/>
      <c r="B288" s="105"/>
      <c r="C288" s="104"/>
      <c r="D288" s="106"/>
      <c r="E288" s="106"/>
      <c r="F288" s="104"/>
      <c r="G288" s="104"/>
      <c r="H288" s="104"/>
      <c r="I288" s="67"/>
      <c r="J288" s="6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267"/>
  <sheetViews>
    <sheetView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D29" sqref="D29"/>
    </sheetView>
  </sheetViews>
  <sheetFormatPr defaultColWidth="9.140625" defaultRowHeight="12"/>
  <cols>
    <col min="1" max="1" width="4.8515625" style="38" customWidth="1"/>
    <col min="2" max="2" width="11.421875" style="39" customWidth="1"/>
    <col min="3" max="3" width="16.28125" style="38" customWidth="1"/>
    <col min="4" max="4" width="35.8515625" style="40" customWidth="1"/>
    <col min="5" max="5" width="26.00390625" style="40" customWidth="1"/>
    <col min="6" max="6" width="10.57421875" style="38" customWidth="1"/>
    <col min="7" max="7" width="14.57421875" style="38" customWidth="1"/>
    <col min="8" max="8" width="16.140625" style="38" customWidth="1"/>
    <col min="9" max="9" width="15.8515625" style="38" customWidth="1"/>
    <col min="10" max="10" width="12.8515625" style="41" customWidth="1"/>
    <col min="11" max="105" width="9.140625" style="42" customWidth="1"/>
    <col min="106" max="16384" width="9.140625" style="43" customWidth="1"/>
  </cols>
  <sheetData>
    <row r="1" spans="1:10" ht="18">
      <c r="A1" s="112" t="s">
        <v>65</v>
      </c>
      <c r="B1" s="113"/>
      <c r="C1" s="114"/>
      <c r="D1" s="115"/>
      <c r="E1" s="115"/>
      <c r="F1" s="116"/>
      <c r="G1" s="117"/>
      <c r="H1" s="118" t="s">
        <v>24</v>
      </c>
      <c r="I1" s="118"/>
      <c r="J1" s="119"/>
    </row>
    <row r="2" spans="1:10" ht="12.75">
      <c r="A2" s="120"/>
      <c r="B2" s="57"/>
      <c r="C2" s="121" t="s">
        <v>4</v>
      </c>
      <c r="D2" s="50" t="str">
        <f>Abertura!B6</f>
        <v>Gerenciador de Contas de Usuários e Serviços de Rede.</v>
      </c>
      <c r="E2" s="50"/>
      <c r="F2" s="49" t="s">
        <v>24</v>
      </c>
      <c r="G2" s="48"/>
      <c r="H2" s="57"/>
      <c r="I2" s="57">
        <f>Abertura!B9</f>
        <v>40052</v>
      </c>
      <c r="J2" s="122"/>
    </row>
    <row r="3" spans="1:10" ht="12.75">
      <c r="A3" s="120"/>
      <c r="B3" s="57"/>
      <c r="C3" s="121" t="s">
        <v>6</v>
      </c>
      <c r="D3" s="50" t="str">
        <f>Abertura!B7</f>
        <v>Prefeitura Municipal de Curitiba - PMC</v>
      </c>
      <c r="E3" s="50"/>
      <c r="F3" s="48"/>
      <c r="G3" s="48"/>
      <c r="H3" s="57"/>
      <c r="I3" s="50" t="s">
        <v>27</v>
      </c>
      <c r="J3" s="123">
        <v>1</v>
      </c>
    </row>
    <row r="4" spans="1:10" ht="12.75">
      <c r="A4" s="124"/>
      <c r="B4" s="125"/>
      <c r="C4" s="82" t="s">
        <v>28</v>
      </c>
      <c r="D4" s="126" t="str">
        <f>Abertura!B8</f>
        <v>Estevão Thomacheski Rodrigues</v>
      </c>
      <c r="E4" s="126"/>
      <c r="F4" s="127"/>
      <c r="G4" s="127"/>
      <c r="H4" s="126"/>
      <c r="I4" s="128"/>
      <c r="J4" s="129"/>
    </row>
    <row r="5" spans="1:10" ht="12.75">
      <c r="A5" s="61"/>
      <c r="B5" s="62"/>
      <c r="C5" s="61"/>
      <c r="D5" s="106"/>
      <c r="E5" s="106"/>
      <c r="F5" s="104"/>
      <c r="G5" s="104"/>
      <c r="H5" s="61"/>
      <c r="I5" s="130"/>
      <c r="J5" s="67"/>
    </row>
    <row r="6" spans="1:105" s="138" customFormat="1" ht="15.75">
      <c r="A6" s="131" t="s">
        <v>66</v>
      </c>
      <c r="B6" s="132"/>
      <c r="C6" s="133"/>
      <c r="D6" s="134"/>
      <c r="E6" s="71"/>
      <c r="F6" s="68" t="s">
        <v>24</v>
      </c>
      <c r="G6" s="72" t="s">
        <v>24</v>
      </c>
      <c r="H6" s="135">
        <f>SUM(H9:H208)</f>
        <v>8200</v>
      </c>
      <c r="I6" s="135">
        <f>SUM(I9:I208)</f>
        <v>6860</v>
      </c>
      <c r="J6" s="136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</row>
    <row r="7" spans="1:10" ht="12.75">
      <c r="A7" s="76" t="s">
        <v>30</v>
      </c>
      <c r="B7" s="77" t="s">
        <v>31</v>
      </c>
      <c r="C7" s="81" t="s">
        <v>32</v>
      </c>
      <c r="D7" s="79" t="s">
        <v>67</v>
      </c>
      <c r="E7" s="79"/>
      <c r="F7" s="80" t="s">
        <v>34</v>
      </c>
      <c r="G7" s="81" t="s">
        <v>35</v>
      </c>
      <c r="H7" s="81" t="s">
        <v>35</v>
      </c>
      <c r="I7" s="80" t="s">
        <v>36</v>
      </c>
      <c r="J7" s="81" t="s">
        <v>37</v>
      </c>
    </row>
    <row r="8" spans="1:10" ht="12.75">
      <c r="A8" s="82"/>
      <c r="B8" s="83" t="s">
        <v>38</v>
      </c>
      <c r="C8" s="84"/>
      <c r="D8" s="85" t="s">
        <v>39</v>
      </c>
      <c r="E8" s="85" t="s">
        <v>40</v>
      </c>
      <c r="F8" s="139" t="s">
        <v>41</v>
      </c>
      <c r="G8" s="87" t="s">
        <v>42</v>
      </c>
      <c r="H8" s="87" t="s">
        <v>43</v>
      </c>
      <c r="I8" s="86" t="s">
        <v>44</v>
      </c>
      <c r="J8" s="87" t="s">
        <v>45</v>
      </c>
    </row>
    <row r="9" spans="1:105" s="96" customFormat="1" ht="12.75">
      <c r="A9" s="88">
        <v>1</v>
      </c>
      <c r="B9" s="89">
        <v>40052</v>
      </c>
      <c r="C9" s="100" t="s">
        <v>46</v>
      </c>
      <c r="D9" s="100" t="s">
        <v>68</v>
      </c>
      <c r="E9" s="100" t="s">
        <v>69</v>
      </c>
      <c r="F9" s="91">
        <v>0.8</v>
      </c>
      <c r="G9" s="92">
        <v>5200</v>
      </c>
      <c r="H9" s="140">
        <f aca="true" t="shared" si="0" ref="H9:H40">G9*SensibO</f>
        <v>5200</v>
      </c>
      <c r="I9" s="140">
        <f aca="true" t="shared" si="1" ref="I9:I40">F9*H9</f>
        <v>4160</v>
      </c>
      <c r="J9" s="141">
        <f aca="true" t="shared" si="2" ref="J9:J40">IF(I9&gt;0,RANK(I9,OportPreVE,0),"")</f>
        <v>1</v>
      </c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</row>
    <row r="10" spans="1:105" s="96" customFormat="1" ht="12.75">
      <c r="A10" s="97">
        <f aca="true" t="shared" si="3" ref="A10:A41">A9+1</f>
        <v>2</v>
      </c>
      <c r="B10" s="89">
        <v>40052</v>
      </c>
      <c r="C10" s="100" t="s">
        <v>46</v>
      </c>
      <c r="D10" s="100" t="s">
        <v>70</v>
      </c>
      <c r="E10" s="100" t="s">
        <v>69</v>
      </c>
      <c r="F10" s="99">
        <v>0.9</v>
      </c>
      <c r="G10" s="92">
        <v>3000</v>
      </c>
      <c r="H10" s="140">
        <f t="shared" si="0"/>
        <v>3000</v>
      </c>
      <c r="I10" s="140">
        <f t="shared" si="1"/>
        <v>2700</v>
      </c>
      <c r="J10" s="141">
        <f t="shared" si="2"/>
        <v>2</v>
      </c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</row>
    <row r="11" spans="1:105" s="96" customFormat="1" ht="12.75">
      <c r="A11" s="97">
        <f t="shared" si="3"/>
        <v>3</v>
      </c>
      <c r="B11" s="103"/>
      <c r="C11" s="100"/>
      <c r="D11" s="100"/>
      <c r="E11" s="100"/>
      <c r="F11" s="99">
        <v>0</v>
      </c>
      <c r="G11" s="92">
        <v>0</v>
      </c>
      <c r="H11" s="140">
        <f t="shared" si="0"/>
        <v>0</v>
      </c>
      <c r="I11" s="140">
        <f t="shared" si="1"/>
        <v>0</v>
      </c>
      <c r="J11" s="141">
        <f t="shared" si="2"/>
      </c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</row>
    <row r="12" spans="1:105" s="96" customFormat="1" ht="12.75">
      <c r="A12" s="97">
        <f t="shared" si="3"/>
        <v>4</v>
      </c>
      <c r="B12" s="103"/>
      <c r="C12" s="100"/>
      <c r="D12" s="100"/>
      <c r="E12" s="100"/>
      <c r="F12" s="99">
        <v>0</v>
      </c>
      <c r="G12" s="92">
        <v>0</v>
      </c>
      <c r="H12" s="140">
        <f t="shared" si="0"/>
        <v>0</v>
      </c>
      <c r="I12" s="140">
        <f t="shared" si="1"/>
        <v>0</v>
      </c>
      <c r="J12" s="141">
        <f t="shared" si="2"/>
      </c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</row>
    <row r="13" spans="1:105" s="96" customFormat="1" ht="12.75">
      <c r="A13" s="97">
        <f t="shared" si="3"/>
        <v>5</v>
      </c>
      <c r="B13" s="103"/>
      <c r="C13" s="100"/>
      <c r="D13" s="100"/>
      <c r="E13" s="100"/>
      <c r="F13" s="99">
        <v>0</v>
      </c>
      <c r="G13" s="92">
        <v>0</v>
      </c>
      <c r="H13" s="140">
        <f t="shared" si="0"/>
        <v>0</v>
      </c>
      <c r="I13" s="140">
        <f t="shared" si="1"/>
        <v>0</v>
      </c>
      <c r="J13" s="141">
        <f t="shared" si="2"/>
      </c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</row>
    <row r="14" spans="1:105" s="96" customFormat="1" ht="12.75">
      <c r="A14" s="97">
        <f t="shared" si="3"/>
        <v>6</v>
      </c>
      <c r="B14" s="103"/>
      <c r="C14" s="100"/>
      <c r="D14" s="100"/>
      <c r="E14" s="100"/>
      <c r="F14" s="99">
        <v>0</v>
      </c>
      <c r="G14" s="92">
        <v>0</v>
      </c>
      <c r="H14" s="140">
        <f t="shared" si="0"/>
        <v>0</v>
      </c>
      <c r="I14" s="140">
        <f t="shared" si="1"/>
        <v>0</v>
      </c>
      <c r="J14" s="141">
        <f t="shared" si="2"/>
      </c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</row>
    <row r="15" spans="1:105" s="96" customFormat="1" ht="12.75">
      <c r="A15" s="97">
        <f t="shared" si="3"/>
        <v>7</v>
      </c>
      <c r="B15" s="103"/>
      <c r="C15" s="100"/>
      <c r="D15" s="100"/>
      <c r="E15" s="100"/>
      <c r="F15" s="99">
        <v>0</v>
      </c>
      <c r="G15" s="92">
        <v>0</v>
      </c>
      <c r="H15" s="140">
        <f t="shared" si="0"/>
        <v>0</v>
      </c>
      <c r="I15" s="140">
        <f t="shared" si="1"/>
        <v>0</v>
      </c>
      <c r="J15" s="141">
        <f t="shared" si="2"/>
      </c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</row>
    <row r="16" spans="1:105" s="96" customFormat="1" ht="12.75">
      <c r="A16" s="97">
        <f t="shared" si="3"/>
        <v>8</v>
      </c>
      <c r="B16" s="103"/>
      <c r="C16" s="100"/>
      <c r="D16" s="100"/>
      <c r="E16" s="100"/>
      <c r="F16" s="99">
        <v>0</v>
      </c>
      <c r="G16" s="92">
        <v>0</v>
      </c>
      <c r="H16" s="140">
        <f t="shared" si="0"/>
        <v>0</v>
      </c>
      <c r="I16" s="140">
        <f t="shared" si="1"/>
        <v>0</v>
      </c>
      <c r="J16" s="141">
        <f t="shared" si="2"/>
      </c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</row>
    <row r="17" spans="1:105" s="96" customFormat="1" ht="12.75">
      <c r="A17" s="97">
        <f t="shared" si="3"/>
        <v>9</v>
      </c>
      <c r="B17" s="103"/>
      <c r="C17" s="100"/>
      <c r="D17" s="100"/>
      <c r="E17" s="100"/>
      <c r="F17" s="99">
        <v>0</v>
      </c>
      <c r="G17" s="92">
        <v>0</v>
      </c>
      <c r="H17" s="140">
        <f t="shared" si="0"/>
        <v>0</v>
      </c>
      <c r="I17" s="140">
        <f t="shared" si="1"/>
        <v>0</v>
      </c>
      <c r="J17" s="141">
        <f t="shared" si="2"/>
      </c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</row>
    <row r="18" spans="1:105" s="96" customFormat="1" ht="12.75">
      <c r="A18" s="97">
        <f t="shared" si="3"/>
        <v>10</v>
      </c>
      <c r="B18" s="103"/>
      <c r="C18" s="100"/>
      <c r="D18" s="100"/>
      <c r="E18" s="100"/>
      <c r="F18" s="99">
        <v>0</v>
      </c>
      <c r="G18" s="92">
        <v>0</v>
      </c>
      <c r="H18" s="140">
        <f t="shared" si="0"/>
        <v>0</v>
      </c>
      <c r="I18" s="140">
        <f t="shared" si="1"/>
        <v>0</v>
      </c>
      <c r="J18" s="141">
        <f t="shared" si="2"/>
      </c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</row>
    <row r="19" spans="1:105" s="96" customFormat="1" ht="12.75">
      <c r="A19" s="97">
        <f t="shared" si="3"/>
        <v>11</v>
      </c>
      <c r="B19" s="103"/>
      <c r="C19" s="100"/>
      <c r="D19" s="100"/>
      <c r="E19" s="100"/>
      <c r="F19" s="99">
        <v>0</v>
      </c>
      <c r="G19" s="92">
        <v>0</v>
      </c>
      <c r="H19" s="140">
        <f t="shared" si="0"/>
        <v>0</v>
      </c>
      <c r="I19" s="140">
        <f t="shared" si="1"/>
        <v>0</v>
      </c>
      <c r="J19" s="141">
        <f t="shared" si="2"/>
      </c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</row>
    <row r="20" spans="1:105" s="96" customFormat="1" ht="12.75">
      <c r="A20" s="97">
        <f t="shared" si="3"/>
        <v>12</v>
      </c>
      <c r="B20" s="103"/>
      <c r="C20" s="100"/>
      <c r="D20" s="100"/>
      <c r="E20" s="100"/>
      <c r="F20" s="99">
        <v>0</v>
      </c>
      <c r="G20" s="92">
        <v>0</v>
      </c>
      <c r="H20" s="140">
        <f t="shared" si="0"/>
        <v>0</v>
      </c>
      <c r="I20" s="140">
        <f t="shared" si="1"/>
        <v>0</v>
      </c>
      <c r="J20" s="141">
        <f t="shared" si="2"/>
      </c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</row>
    <row r="21" spans="1:105" s="96" customFormat="1" ht="12.75">
      <c r="A21" s="97">
        <f t="shared" si="3"/>
        <v>13</v>
      </c>
      <c r="B21" s="103"/>
      <c r="C21" s="100"/>
      <c r="D21" s="100"/>
      <c r="E21" s="100"/>
      <c r="F21" s="99">
        <v>0</v>
      </c>
      <c r="G21" s="92">
        <v>0</v>
      </c>
      <c r="H21" s="140">
        <f t="shared" si="0"/>
        <v>0</v>
      </c>
      <c r="I21" s="140">
        <f t="shared" si="1"/>
        <v>0</v>
      </c>
      <c r="J21" s="141">
        <f t="shared" si="2"/>
      </c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</row>
    <row r="22" spans="1:105" s="96" customFormat="1" ht="12.75">
      <c r="A22" s="97">
        <f t="shared" si="3"/>
        <v>14</v>
      </c>
      <c r="B22" s="103"/>
      <c r="C22" s="100"/>
      <c r="D22" s="100"/>
      <c r="E22" s="100"/>
      <c r="F22" s="99">
        <v>0</v>
      </c>
      <c r="G22" s="92">
        <v>0</v>
      </c>
      <c r="H22" s="140">
        <f t="shared" si="0"/>
        <v>0</v>
      </c>
      <c r="I22" s="140">
        <f t="shared" si="1"/>
        <v>0</v>
      </c>
      <c r="J22" s="141">
        <f t="shared" si="2"/>
      </c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</row>
    <row r="23" spans="1:105" s="96" customFormat="1" ht="12.75">
      <c r="A23" s="97">
        <f t="shared" si="3"/>
        <v>15</v>
      </c>
      <c r="B23" s="103"/>
      <c r="C23" s="100"/>
      <c r="D23" s="100"/>
      <c r="E23" s="100"/>
      <c r="F23" s="99">
        <v>0</v>
      </c>
      <c r="G23" s="92">
        <v>0</v>
      </c>
      <c r="H23" s="140">
        <f t="shared" si="0"/>
        <v>0</v>
      </c>
      <c r="I23" s="140">
        <f t="shared" si="1"/>
        <v>0</v>
      </c>
      <c r="J23" s="141">
        <f t="shared" si="2"/>
      </c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</row>
    <row r="24" spans="1:105" s="96" customFormat="1" ht="12.75">
      <c r="A24" s="97">
        <f t="shared" si="3"/>
        <v>16</v>
      </c>
      <c r="B24" s="103"/>
      <c r="C24" s="100"/>
      <c r="D24" s="100"/>
      <c r="E24" s="100"/>
      <c r="F24" s="99">
        <v>0</v>
      </c>
      <c r="G24" s="92">
        <v>0</v>
      </c>
      <c r="H24" s="140">
        <f t="shared" si="0"/>
        <v>0</v>
      </c>
      <c r="I24" s="140">
        <f t="shared" si="1"/>
        <v>0</v>
      </c>
      <c r="J24" s="141">
        <f t="shared" si="2"/>
      </c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</row>
    <row r="25" spans="1:105" s="96" customFormat="1" ht="12.75">
      <c r="A25" s="97">
        <f t="shared" si="3"/>
        <v>17</v>
      </c>
      <c r="B25" s="103"/>
      <c r="C25" s="100"/>
      <c r="D25" s="100"/>
      <c r="E25" s="100"/>
      <c r="F25" s="99">
        <v>0</v>
      </c>
      <c r="G25" s="92">
        <v>0</v>
      </c>
      <c r="H25" s="140">
        <f t="shared" si="0"/>
        <v>0</v>
      </c>
      <c r="I25" s="140">
        <f t="shared" si="1"/>
        <v>0</v>
      </c>
      <c r="J25" s="141">
        <f t="shared" si="2"/>
      </c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</row>
    <row r="26" spans="1:105" s="96" customFormat="1" ht="12.75">
      <c r="A26" s="97">
        <f t="shared" si="3"/>
        <v>18</v>
      </c>
      <c r="B26" s="103"/>
      <c r="C26" s="100"/>
      <c r="D26" s="100"/>
      <c r="E26" s="100"/>
      <c r="F26" s="99">
        <v>0</v>
      </c>
      <c r="G26" s="92">
        <v>0</v>
      </c>
      <c r="H26" s="140">
        <f t="shared" si="0"/>
        <v>0</v>
      </c>
      <c r="I26" s="140">
        <f t="shared" si="1"/>
        <v>0</v>
      </c>
      <c r="J26" s="141">
        <f t="shared" si="2"/>
      </c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</row>
    <row r="27" spans="1:105" s="96" customFormat="1" ht="12.75">
      <c r="A27" s="97">
        <f t="shared" si="3"/>
        <v>19</v>
      </c>
      <c r="B27" s="103"/>
      <c r="C27" s="100"/>
      <c r="D27" s="100"/>
      <c r="E27" s="100"/>
      <c r="F27" s="99">
        <v>0</v>
      </c>
      <c r="G27" s="92">
        <v>0</v>
      </c>
      <c r="H27" s="140">
        <f t="shared" si="0"/>
        <v>0</v>
      </c>
      <c r="I27" s="140">
        <f t="shared" si="1"/>
        <v>0</v>
      </c>
      <c r="J27" s="141">
        <f t="shared" si="2"/>
      </c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</row>
    <row r="28" spans="1:105" s="96" customFormat="1" ht="12.75">
      <c r="A28" s="97">
        <f t="shared" si="3"/>
        <v>20</v>
      </c>
      <c r="B28" s="103"/>
      <c r="C28" s="100"/>
      <c r="D28" s="100"/>
      <c r="E28" s="100"/>
      <c r="F28" s="99">
        <v>0</v>
      </c>
      <c r="G28" s="92">
        <v>0</v>
      </c>
      <c r="H28" s="140">
        <f t="shared" si="0"/>
        <v>0</v>
      </c>
      <c r="I28" s="140">
        <f t="shared" si="1"/>
        <v>0</v>
      </c>
      <c r="J28" s="141">
        <f t="shared" si="2"/>
      </c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</row>
    <row r="29" spans="1:105" s="96" customFormat="1" ht="12.75">
      <c r="A29" s="97">
        <f t="shared" si="3"/>
        <v>21</v>
      </c>
      <c r="B29" s="103"/>
      <c r="C29" s="100"/>
      <c r="D29" s="100"/>
      <c r="E29" s="100"/>
      <c r="F29" s="99">
        <v>0</v>
      </c>
      <c r="G29" s="92">
        <v>0</v>
      </c>
      <c r="H29" s="140">
        <f t="shared" si="0"/>
        <v>0</v>
      </c>
      <c r="I29" s="140">
        <f t="shared" si="1"/>
        <v>0</v>
      </c>
      <c r="J29" s="141">
        <f t="shared" si="2"/>
      </c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</row>
    <row r="30" spans="1:105" s="96" customFormat="1" ht="12.75">
      <c r="A30" s="97">
        <f t="shared" si="3"/>
        <v>22</v>
      </c>
      <c r="B30" s="103"/>
      <c r="C30" s="100"/>
      <c r="D30" s="100"/>
      <c r="E30" s="100"/>
      <c r="F30" s="99">
        <v>0</v>
      </c>
      <c r="G30" s="92">
        <v>0</v>
      </c>
      <c r="H30" s="140">
        <f t="shared" si="0"/>
        <v>0</v>
      </c>
      <c r="I30" s="140">
        <f t="shared" si="1"/>
        <v>0</v>
      </c>
      <c r="J30" s="141">
        <f t="shared" si="2"/>
      </c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</row>
    <row r="31" spans="1:105" s="96" customFormat="1" ht="12.75">
      <c r="A31" s="97">
        <f t="shared" si="3"/>
        <v>23</v>
      </c>
      <c r="B31" s="103"/>
      <c r="C31" s="100"/>
      <c r="D31" s="100"/>
      <c r="E31" s="100"/>
      <c r="F31" s="99">
        <v>0</v>
      </c>
      <c r="G31" s="92">
        <v>0</v>
      </c>
      <c r="H31" s="140">
        <f t="shared" si="0"/>
        <v>0</v>
      </c>
      <c r="I31" s="140">
        <f t="shared" si="1"/>
        <v>0</v>
      </c>
      <c r="J31" s="141">
        <f t="shared" si="2"/>
      </c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</row>
    <row r="32" spans="1:105" s="96" customFormat="1" ht="12.75">
      <c r="A32" s="97">
        <f t="shared" si="3"/>
        <v>24</v>
      </c>
      <c r="B32" s="103"/>
      <c r="C32" s="100"/>
      <c r="D32" s="100"/>
      <c r="E32" s="100"/>
      <c r="F32" s="99">
        <v>0</v>
      </c>
      <c r="G32" s="92">
        <v>0</v>
      </c>
      <c r="H32" s="140">
        <f t="shared" si="0"/>
        <v>0</v>
      </c>
      <c r="I32" s="140">
        <f t="shared" si="1"/>
        <v>0</v>
      </c>
      <c r="J32" s="141">
        <f t="shared" si="2"/>
      </c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</row>
    <row r="33" spans="1:105" s="96" customFormat="1" ht="12.75">
      <c r="A33" s="97">
        <f t="shared" si="3"/>
        <v>25</v>
      </c>
      <c r="B33" s="103"/>
      <c r="C33" s="100"/>
      <c r="D33" s="100"/>
      <c r="E33" s="100"/>
      <c r="F33" s="99">
        <v>0</v>
      </c>
      <c r="G33" s="92">
        <v>0</v>
      </c>
      <c r="H33" s="140">
        <f t="shared" si="0"/>
        <v>0</v>
      </c>
      <c r="I33" s="140">
        <f t="shared" si="1"/>
        <v>0</v>
      </c>
      <c r="J33" s="141">
        <f t="shared" si="2"/>
      </c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</row>
    <row r="34" spans="1:105" s="96" customFormat="1" ht="12.75">
      <c r="A34" s="97">
        <f t="shared" si="3"/>
        <v>26</v>
      </c>
      <c r="B34" s="103"/>
      <c r="C34" s="100"/>
      <c r="D34" s="100"/>
      <c r="E34" s="100"/>
      <c r="F34" s="99">
        <v>0</v>
      </c>
      <c r="G34" s="92">
        <v>0</v>
      </c>
      <c r="H34" s="140">
        <f t="shared" si="0"/>
        <v>0</v>
      </c>
      <c r="I34" s="140">
        <f t="shared" si="1"/>
        <v>0</v>
      </c>
      <c r="J34" s="141">
        <f t="shared" si="2"/>
      </c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</row>
    <row r="35" spans="1:105" s="96" customFormat="1" ht="12.75">
      <c r="A35" s="97">
        <f t="shared" si="3"/>
        <v>27</v>
      </c>
      <c r="B35" s="103"/>
      <c r="C35" s="100"/>
      <c r="D35" s="100"/>
      <c r="E35" s="100"/>
      <c r="F35" s="99">
        <v>0</v>
      </c>
      <c r="G35" s="92">
        <v>0</v>
      </c>
      <c r="H35" s="140">
        <f t="shared" si="0"/>
        <v>0</v>
      </c>
      <c r="I35" s="140">
        <f t="shared" si="1"/>
        <v>0</v>
      </c>
      <c r="J35" s="141">
        <f t="shared" si="2"/>
      </c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</row>
    <row r="36" spans="1:105" s="96" customFormat="1" ht="12.75">
      <c r="A36" s="97">
        <f t="shared" si="3"/>
        <v>28</v>
      </c>
      <c r="B36" s="103"/>
      <c r="C36" s="100"/>
      <c r="D36" s="100"/>
      <c r="E36" s="100"/>
      <c r="F36" s="99">
        <v>0</v>
      </c>
      <c r="G36" s="92">
        <v>0</v>
      </c>
      <c r="H36" s="140">
        <f t="shared" si="0"/>
        <v>0</v>
      </c>
      <c r="I36" s="140">
        <f t="shared" si="1"/>
        <v>0</v>
      </c>
      <c r="J36" s="141">
        <f t="shared" si="2"/>
      </c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</row>
    <row r="37" spans="1:105" s="96" customFormat="1" ht="12.75">
      <c r="A37" s="97">
        <f t="shared" si="3"/>
        <v>29</v>
      </c>
      <c r="B37" s="103"/>
      <c r="C37" s="100"/>
      <c r="D37" s="100"/>
      <c r="E37" s="100"/>
      <c r="F37" s="99">
        <v>0</v>
      </c>
      <c r="G37" s="92">
        <v>0</v>
      </c>
      <c r="H37" s="140">
        <f t="shared" si="0"/>
        <v>0</v>
      </c>
      <c r="I37" s="140">
        <f t="shared" si="1"/>
        <v>0</v>
      </c>
      <c r="J37" s="141">
        <f t="shared" si="2"/>
      </c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</row>
    <row r="38" spans="1:105" s="96" customFormat="1" ht="12.75">
      <c r="A38" s="97">
        <f t="shared" si="3"/>
        <v>30</v>
      </c>
      <c r="B38" s="103"/>
      <c r="C38" s="100"/>
      <c r="D38" s="100"/>
      <c r="E38" s="100"/>
      <c r="F38" s="99">
        <v>0</v>
      </c>
      <c r="G38" s="92">
        <v>0</v>
      </c>
      <c r="H38" s="140">
        <f t="shared" si="0"/>
        <v>0</v>
      </c>
      <c r="I38" s="140">
        <f t="shared" si="1"/>
        <v>0</v>
      </c>
      <c r="J38" s="141">
        <f t="shared" si="2"/>
      </c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</row>
    <row r="39" spans="1:105" s="96" customFormat="1" ht="12.75">
      <c r="A39" s="97">
        <f t="shared" si="3"/>
        <v>31</v>
      </c>
      <c r="B39" s="103"/>
      <c r="C39" s="100"/>
      <c r="D39" s="100"/>
      <c r="E39" s="100"/>
      <c r="F39" s="99">
        <v>0</v>
      </c>
      <c r="G39" s="92">
        <v>0</v>
      </c>
      <c r="H39" s="140">
        <f t="shared" si="0"/>
        <v>0</v>
      </c>
      <c r="I39" s="140">
        <f t="shared" si="1"/>
        <v>0</v>
      </c>
      <c r="J39" s="141">
        <f t="shared" si="2"/>
      </c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</row>
    <row r="40" spans="1:105" s="96" customFormat="1" ht="12.75">
      <c r="A40" s="97">
        <f t="shared" si="3"/>
        <v>32</v>
      </c>
      <c r="B40" s="103"/>
      <c r="C40" s="100"/>
      <c r="D40" s="100"/>
      <c r="E40" s="100"/>
      <c r="F40" s="99">
        <v>0</v>
      </c>
      <c r="G40" s="92">
        <v>0</v>
      </c>
      <c r="H40" s="140">
        <f t="shared" si="0"/>
        <v>0</v>
      </c>
      <c r="I40" s="140">
        <f t="shared" si="1"/>
        <v>0</v>
      </c>
      <c r="J40" s="141">
        <f t="shared" si="2"/>
      </c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</row>
    <row r="41" spans="1:105" s="96" customFormat="1" ht="12.75">
      <c r="A41" s="97">
        <f t="shared" si="3"/>
        <v>33</v>
      </c>
      <c r="B41" s="103"/>
      <c r="C41" s="100"/>
      <c r="D41" s="100"/>
      <c r="E41" s="100"/>
      <c r="F41" s="99">
        <v>0</v>
      </c>
      <c r="G41" s="92">
        <v>0</v>
      </c>
      <c r="H41" s="140">
        <f aca="true" t="shared" si="4" ref="H41:H72">G41*SensibO</f>
        <v>0</v>
      </c>
      <c r="I41" s="140">
        <f aca="true" t="shared" si="5" ref="I41:I72">F41*H41</f>
        <v>0</v>
      </c>
      <c r="J41" s="141">
        <f aca="true" t="shared" si="6" ref="J41:J72">IF(I41&gt;0,RANK(I41,OportPreVE,0),"")</f>
      </c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</row>
    <row r="42" spans="1:105" s="96" customFormat="1" ht="12.75">
      <c r="A42" s="97">
        <f aca="true" t="shared" si="7" ref="A42:A73">A41+1</f>
        <v>34</v>
      </c>
      <c r="B42" s="103"/>
      <c r="C42" s="100"/>
      <c r="D42" s="100"/>
      <c r="E42" s="100"/>
      <c r="F42" s="99">
        <v>0</v>
      </c>
      <c r="G42" s="92">
        <v>0</v>
      </c>
      <c r="H42" s="140">
        <f t="shared" si="4"/>
        <v>0</v>
      </c>
      <c r="I42" s="140">
        <f t="shared" si="5"/>
        <v>0</v>
      </c>
      <c r="J42" s="141">
        <f t="shared" si="6"/>
      </c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</row>
    <row r="43" spans="1:105" s="96" customFormat="1" ht="12.75">
      <c r="A43" s="97">
        <f t="shared" si="7"/>
        <v>35</v>
      </c>
      <c r="B43" s="103"/>
      <c r="C43" s="100"/>
      <c r="D43" s="100"/>
      <c r="E43" s="100"/>
      <c r="F43" s="99">
        <v>0</v>
      </c>
      <c r="G43" s="92">
        <v>0</v>
      </c>
      <c r="H43" s="140">
        <f t="shared" si="4"/>
        <v>0</v>
      </c>
      <c r="I43" s="140">
        <f t="shared" si="5"/>
        <v>0</v>
      </c>
      <c r="J43" s="141">
        <f t="shared" si="6"/>
      </c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</row>
    <row r="44" spans="1:105" s="96" customFormat="1" ht="12.75">
      <c r="A44" s="97">
        <f t="shared" si="7"/>
        <v>36</v>
      </c>
      <c r="B44" s="103"/>
      <c r="C44" s="100"/>
      <c r="D44" s="100"/>
      <c r="E44" s="100"/>
      <c r="F44" s="99">
        <v>0</v>
      </c>
      <c r="G44" s="92">
        <v>0</v>
      </c>
      <c r="H44" s="140">
        <f t="shared" si="4"/>
        <v>0</v>
      </c>
      <c r="I44" s="140">
        <f t="shared" si="5"/>
        <v>0</v>
      </c>
      <c r="J44" s="141">
        <f t="shared" si="6"/>
      </c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</row>
    <row r="45" spans="1:105" s="96" customFormat="1" ht="12.75">
      <c r="A45" s="97">
        <f t="shared" si="7"/>
        <v>37</v>
      </c>
      <c r="B45" s="103"/>
      <c r="C45" s="100"/>
      <c r="D45" s="100"/>
      <c r="E45" s="100"/>
      <c r="F45" s="99">
        <v>0</v>
      </c>
      <c r="G45" s="92">
        <v>0</v>
      </c>
      <c r="H45" s="140">
        <f t="shared" si="4"/>
        <v>0</v>
      </c>
      <c r="I45" s="140">
        <f t="shared" si="5"/>
        <v>0</v>
      </c>
      <c r="J45" s="141">
        <f t="shared" si="6"/>
      </c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</row>
    <row r="46" spans="1:105" s="96" customFormat="1" ht="12.75">
      <c r="A46" s="97">
        <f t="shared" si="7"/>
        <v>38</v>
      </c>
      <c r="B46" s="103"/>
      <c r="C46" s="100"/>
      <c r="D46" s="100"/>
      <c r="E46" s="100"/>
      <c r="F46" s="99">
        <v>0</v>
      </c>
      <c r="G46" s="92">
        <v>0</v>
      </c>
      <c r="H46" s="140">
        <f t="shared" si="4"/>
        <v>0</v>
      </c>
      <c r="I46" s="140">
        <f t="shared" si="5"/>
        <v>0</v>
      </c>
      <c r="J46" s="141">
        <f t="shared" si="6"/>
      </c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</row>
    <row r="47" spans="1:105" s="96" customFormat="1" ht="12.75">
      <c r="A47" s="97">
        <f t="shared" si="7"/>
        <v>39</v>
      </c>
      <c r="B47" s="103"/>
      <c r="C47" s="100"/>
      <c r="D47" s="100"/>
      <c r="E47" s="100"/>
      <c r="F47" s="99">
        <v>0</v>
      </c>
      <c r="G47" s="92">
        <v>0</v>
      </c>
      <c r="H47" s="140">
        <f t="shared" si="4"/>
        <v>0</v>
      </c>
      <c r="I47" s="140">
        <f t="shared" si="5"/>
        <v>0</v>
      </c>
      <c r="J47" s="141">
        <f t="shared" si="6"/>
      </c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</row>
    <row r="48" spans="1:105" s="96" customFormat="1" ht="12.75">
      <c r="A48" s="97">
        <f t="shared" si="7"/>
        <v>40</v>
      </c>
      <c r="B48" s="103"/>
      <c r="C48" s="100"/>
      <c r="D48" s="100"/>
      <c r="E48" s="100"/>
      <c r="F48" s="99">
        <v>0</v>
      </c>
      <c r="G48" s="92">
        <v>0</v>
      </c>
      <c r="H48" s="140">
        <f t="shared" si="4"/>
        <v>0</v>
      </c>
      <c r="I48" s="140">
        <f t="shared" si="5"/>
        <v>0</v>
      </c>
      <c r="J48" s="141">
        <f t="shared" si="6"/>
      </c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</row>
    <row r="49" spans="1:105" s="96" customFormat="1" ht="12.75">
      <c r="A49" s="97">
        <f t="shared" si="7"/>
        <v>41</v>
      </c>
      <c r="B49" s="103"/>
      <c r="C49" s="100"/>
      <c r="D49" s="100"/>
      <c r="E49" s="100"/>
      <c r="F49" s="99">
        <v>0</v>
      </c>
      <c r="G49" s="92">
        <v>0</v>
      </c>
      <c r="H49" s="140">
        <f t="shared" si="4"/>
        <v>0</v>
      </c>
      <c r="I49" s="140">
        <f t="shared" si="5"/>
        <v>0</v>
      </c>
      <c r="J49" s="141">
        <f t="shared" si="6"/>
      </c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</row>
    <row r="50" spans="1:105" s="96" customFormat="1" ht="12.75">
      <c r="A50" s="97">
        <f t="shared" si="7"/>
        <v>42</v>
      </c>
      <c r="B50" s="103"/>
      <c r="C50" s="100"/>
      <c r="D50" s="100"/>
      <c r="E50" s="100"/>
      <c r="F50" s="99">
        <v>0</v>
      </c>
      <c r="G50" s="92">
        <v>0</v>
      </c>
      <c r="H50" s="140">
        <f t="shared" si="4"/>
        <v>0</v>
      </c>
      <c r="I50" s="140">
        <f t="shared" si="5"/>
        <v>0</v>
      </c>
      <c r="J50" s="141">
        <f t="shared" si="6"/>
      </c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</row>
    <row r="51" spans="1:105" s="96" customFormat="1" ht="12.75">
      <c r="A51" s="97">
        <f t="shared" si="7"/>
        <v>43</v>
      </c>
      <c r="B51" s="103"/>
      <c r="C51" s="100"/>
      <c r="D51" s="100"/>
      <c r="E51" s="100"/>
      <c r="F51" s="99">
        <v>0</v>
      </c>
      <c r="G51" s="92">
        <v>0</v>
      </c>
      <c r="H51" s="140">
        <f t="shared" si="4"/>
        <v>0</v>
      </c>
      <c r="I51" s="140">
        <f t="shared" si="5"/>
        <v>0</v>
      </c>
      <c r="J51" s="141">
        <f t="shared" si="6"/>
      </c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</row>
    <row r="52" spans="1:105" s="96" customFormat="1" ht="12.75">
      <c r="A52" s="97">
        <f t="shared" si="7"/>
        <v>44</v>
      </c>
      <c r="B52" s="103"/>
      <c r="C52" s="100"/>
      <c r="D52" s="100"/>
      <c r="E52" s="100"/>
      <c r="F52" s="99">
        <v>0</v>
      </c>
      <c r="G52" s="92">
        <v>0</v>
      </c>
      <c r="H52" s="140">
        <f t="shared" si="4"/>
        <v>0</v>
      </c>
      <c r="I52" s="140">
        <f t="shared" si="5"/>
        <v>0</v>
      </c>
      <c r="J52" s="141">
        <f t="shared" si="6"/>
      </c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</row>
    <row r="53" spans="1:105" s="96" customFormat="1" ht="12.75">
      <c r="A53" s="97">
        <f t="shared" si="7"/>
        <v>45</v>
      </c>
      <c r="B53" s="103"/>
      <c r="C53" s="100"/>
      <c r="D53" s="100"/>
      <c r="E53" s="100"/>
      <c r="F53" s="99">
        <v>0</v>
      </c>
      <c r="G53" s="92">
        <v>0</v>
      </c>
      <c r="H53" s="140">
        <f t="shared" si="4"/>
        <v>0</v>
      </c>
      <c r="I53" s="140">
        <f t="shared" si="5"/>
        <v>0</v>
      </c>
      <c r="J53" s="141">
        <f t="shared" si="6"/>
      </c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</row>
    <row r="54" spans="1:105" s="96" customFormat="1" ht="12.75">
      <c r="A54" s="97">
        <f t="shared" si="7"/>
        <v>46</v>
      </c>
      <c r="B54" s="103"/>
      <c r="C54" s="100"/>
      <c r="D54" s="100"/>
      <c r="E54" s="100"/>
      <c r="F54" s="99">
        <v>0</v>
      </c>
      <c r="G54" s="92">
        <v>0</v>
      </c>
      <c r="H54" s="140">
        <f t="shared" si="4"/>
        <v>0</v>
      </c>
      <c r="I54" s="140">
        <f t="shared" si="5"/>
        <v>0</v>
      </c>
      <c r="J54" s="141">
        <f t="shared" si="6"/>
      </c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</row>
    <row r="55" spans="1:105" s="96" customFormat="1" ht="12.75">
      <c r="A55" s="97">
        <f t="shared" si="7"/>
        <v>47</v>
      </c>
      <c r="B55" s="103"/>
      <c r="C55" s="100"/>
      <c r="D55" s="100"/>
      <c r="E55" s="100"/>
      <c r="F55" s="99">
        <v>0</v>
      </c>
      <c r="G55" s="92">
        <v>0</v>
      </c>
      <c r="H55" s="140">
        <f t="shared" si="4"/>
        <v>0</v>
      </c>
      <c r="I55" s="140">
        <f t="shared" si="5"/>
        <v>0</v>
      </c>
      <c r="J55" s="141">
        <f t="shared" si="6"/>
      </c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</row>
    <row r="56" spans="1:105" s="96" customFormat="1" ht="12.75">
      <c r="A56" s="97">
        <f t="shared" si="7"/>
        <v>48</v>
      </c>
      <c r="B56" s="103"/>
      <c r="C56" s="100"/>
      <c r="D56" s="100"/>
      <c r="E56" s="100"/>
      <c r="F56" s="99">
        <v>0</v>
      </c>
      <c r="G56" s="92">
        <v>0</v>
      </c>
      <c r="H56" s="140">
        <f t="shared" si="4"/>
        <v>0</v>
      </c>
      <c r="I56" s="140">
        <f t="shared" si="5"/>
        <v>0</v>
      </c>
      <c r="J56" s="141">
        <f t="shared" si="6"/>
      </c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</row>
    <row r="57" spans="1:105" s="96" customFormat="1" ht="12.75">
      <c r="A57" s="97">
        <f t="shared" si="7"/>
        <v>49</v>
      </c>
      <c r="B57" s="103"/>
      <c r="C57" s="100"/>
      <c r="D57" s="100"/>
      <c r="E57" s="100"/>
      <c r="F57" s="99">
        <v>0</v>
      </c>
      <c r="G57" s="92">
        <v>0</v>
      </c>
      <c r="H57" s="140">
        <f t="shared" si="4"/>
        <v>0</v>
      </c>
      <c r="I57" s="140">
        <f t="shared" si="5"/>
        <v>0</v>
      </c>
      <c r="J57" s="141">
        <f t="shared" si="6"/>
      </c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</row>
    <row r="58" spans="1:105" s="96" customFormat="1" ht="12.75">
      <c r="A58" s="97">
        <f t="shared" si="7"/>
        <v>50</v>
      </c>
      <c r="B58" s="103"/>
      <c r="C58" s="100"/>
      <c r="D58" s="100"/>
      <c r="E58" s="100"/>
      <c r="F58" s="99">
        <v>0</v>
      </c>
      <c r="G58" s="92">
        <v>0</v>
      </c>
      <c r="H58" s="140">
        <f t="shared" si="4"/>
        <v>0</v>
      </c>
      <c r="I58" s="140">
        <f t="shared" si="5"/>
        <v>0</v>
      </c>
      <c r="J58" s="141">
        <f t="shared" si="6"/>
      </c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</row>
    <row r="59" spans="1:105" s="96" customFormat="1" ht="12.75">
      <c r="A59" s="97">
        <f t="shared" si="7"/>
        <v>51</v>
      </c>
      <c r="B59" s="103"/>
      <c r="C59" s="100"/>
      <c r="D59" s="100"/>
      <c r="E59" s="100"/>
      <c r="F59" s="99">
        <v>0</v>
      </c>
      <c r="G59" s="92">
        <v>0</v>
      </c>
      <c r="H59" s="140">
        <f t="shared" si="4"/>
        <v>0</v>
      </c>
      <c r="I59" s="140">
        <f t="shared" si="5"/>
        <v>0</v>
      </c>
      <c r="J59" s="141">
        <f t="shared" si="6"/>
      </c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</row>
    <row r="60" spans="1:105" s="96" customFormat="1" ht="12.75">
      <c r="A60" s="97">
        <f t="shared" si="7"/>
        <v>52</v>
      </c>
      <c r="B60" s="103"/>
      <c r="C60" s="100"/>
      <c r="D60" s="100"/>
      <c r="E60" s="100"/>
      <c r="F60" s="99">
        <v>0</v>
      </c>
      <c r="G60" s="92">
        <v>0</v>
      </c>
      <c r="H60" s="140">
        <f t="shared" si="4"/>
        <v>0</v>
      </c>
      <c r="I60" s="140">
        <f t="shared" si="5"/>
        <v>0</v>
      </c>
      <c r="J60" s="141">
        <f t="shared" si="6"/>
      </c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</row>
    <row r="61" spans="1:105" s="96" customFormat="1" ht="12.75">
      <c r="A61" s="97">
        <f t="shared" si="7"/>
        <v>53</v>
      </c>
      <c r="B61" s="103"/>
      <c r="C61" s="100"/>
      <c r="D61" s="100"/>
      <c r="E61" s="100"/>
      <c r="F61" s="99">
        <v>0</v>
      </c>
      <c r="G61" s="92">
        <v>0</v>
      </c>
      <c r="H61" s="140">
        <f t="shared" si="4"/>
        <v>0</v>
      </c>
      <c r="I61" s="140">
        <f t="shared" si="5"/>
        <v>0</v>
      </c>
      <c r="J61" s="141">
        <f t="shared" si="6"/>
      </c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</row>
    <row r="62" spans="1:105" s="96" customFormat="1" ht="12.75">
      <c r="A62" s="97">
        <f t="shared" si="7"/>
        <v>54</v>
      </c>
      <c r="B62" s="103"/>
      <c r="C62" s="100"/>
      <c r="D62" s="100"/>
      <c r="E62" s="100"/>
      <c r="F62" s="99">
        <v>0</v>
      </c>
      <c r="G62" s="92">
        <v>0</v>
      </c>
      <c r="H62" s="140">
        <f t="shared" si="4"/>
        <v>0</v>
      </c>
      <c r="I62" s="140">
        <f t="shared" si="5"/>
        <v>0</v>
      </c>
      <c r="J62" s="141">
        <f t="shared" si="6"/>
      </c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</row>
    <row r="63" spans="1:105" s="96" customFormat="1" ht="12.75">
      <c r="A63" s="97">
        <f t="shared" si="7"/>
        <v>55</v>
      </c>
      <c r="B63" s="103"/>
      <c r="C63" s="100"/>
      <c r="D63" s="100"/>
      <c r="E63" s="100"/>
      <c r="F63" s="99">
        <v>0</v>
      </c>
      <c r="G63" s="92">
        <v>0</v>
      </c>
      <c r="H63" s="140">
        <f t="shared" si="4"/>
        <v>0</v>
      </c>
      <c r="I63" s="140">
        <f t="shared" si="5"/>
        <v>0</v>
      </c>
      <c r="J63" s="141">
        <f t="shared" si="6"/>
      </c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</row>
    <row r="64" spans="1:105" s="96" customFormat="1" ht="12.75">
      <c r="A64" s="97">
        <f t="shared" si="7"/>
        <v>56</v>
      </c>
      <c r="B64" s="103"/>
      <c r="C64" s="100"/>
      <c r="D64" s="100"/>
      <c r="E64" s="100"/>
      <c r="F64" s="99">
        <v>0</v>
      </c>
      <c r="G64" s="92">
        <v>0</v>
      </c>
      <c r="H64" s="140">
        <f t="shared" si="4"/>
        <v>0</v>
      </c>
      <c r="I64" s="140">
        <f t="shared" si="5"/>
        <v>0</v>
      </c>
      <c r="J64" s="141">
        <f t="shared" si="6"/>
      </c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</row>
    <row r="65" spans="1:105" s="96" customFormat="1" ht="12.75">
      <c r="A65" s="97">
        <f t="shared" si="7"/>
        <v>57</v>
      </c>
      <c r="B65" s="103"/>
      <c r="C65" s="100"/>
      <c r="D65" s="100"/>
      <c r="E65" s="100"/>
      <c r="F65" s="99">
        <v>0</v>
      </c>
      <c r="G65" s="92">
        <v>0</v>
      </c>
      <c r="H65" s="140">
        <f t="shared" si="4"/>
        <v>0</v>
      </c>
      <c r="I65" s="140">
        <f t="shared" si="5"/>
        <v>0</v>
      </c>
      <c r="J65" s="141">
        <f t="shared" si="6"/>
      </c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</row>
    <row r="66" spans="1:105" s="96" customFormat="1" ht="12.75">
      <c r="A66" s="97">
        <f t="shared" si="7"/>
        <v>58</v>
      </c>
      <c r="B66" s="103"/>
      <c r="C66" s="100"/>
      <c r="D66" s="100"/>
      <c r="E66" s="100"/>
      <c r="F66" s="99">
        <v>0</v>
      </c>
      <c r="G66" s="92">
        <v>0</v>
      </c>
      <c r="H66" s="140">
        <f t="shared" si="4"/>
        <v>0</v>
      </c>
      <c r="I66" s="140">
        <f t="shared" si="5"/>
        <v>0</v>
      </c>
      <c r="J66" s="141">
        <f t="shared" si="6"/>
      </c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</row>
    <row r="67" spans="1:105" s="96" customFormat="1" ht="12.75">
      <c r="A67" s="97">
        <f t="shared" si="7"/>
        <v>59</v>
      </c>
      <c r="B67" s="103"/>
      <c r="C67" s="100"/>
      <c r="D67" s="100"/>
      <c r="E67" s="100"/>
      <c r="F67" s="99">
        <v>0</v>
      </c>
      <c r="G67" s="92">
        <v>0</v>
      </c>
      <c r="H67" s="140">
        <f t="shared" si="4"/>
        <v>0</v>
      </c>
      <c r="I67" s="140">
        <f t="shared" si="5"/>
        <v>0</v>
      </c>
      <c r="J67" s="141">
        <f t="shared" si="6"/>
      </c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</row>
    <row r="68" spans="1:105" s="96" customFormat="1" ht="12.75">
      <c r="A68" s="97">
        <f t="shared" si="7"/>
        <v>60</v>
      </c>
      <c r="B68" s="103"/>
      <c r="C68" s="100"/>
      <c r="D68" s="100"/>
      <c r="E68" s="100"/>
      <c r="F68" s="99">
        <v>0</v>
      </c>
      <c r="G68" s="92">
        <v>0</v>
      </c>
      <c r="H68" s="140">
        <f t="shared" si="4"/>
        <v>0</v>
      </c>
      <c r="I68" s="140">
        <f t="shared" si="5"/>
        <v>0</v>
      </c>
      <c r="J68" s="141">
        <f t="shared" si="6"/>
      </c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5"/>
      <c r="CF68" s="95"/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</row>
    <row r="69" spans="1:105" s="96" customFormat="1" ht="12.75">
      <c r="A69" s="97">
        <f t="shared" si="7"/>
        <v>61</v>
      </c>
      <c r="B69" s="103"/>
      <c r="C69" s="100"/>
      <c r="D69" s="100"/>
      <c r="E69" s="100"/>
      <c r="F69" s="99">
        <v>0</v>
      </c>
      <c r="G69" s="92">
        <v>0</v>
      </c>
      <c r="H69" s="140">
        <f t="shared" si="4"/>
        <v>0</v>
      </c>
      <c r="I69" s="140">
        <f t="shared" si="5"/>
        <v>0</v>
      </c>
      <c r="J69" s="141">
        <f t="shared" si="6"/>
      </c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</row>
    <row r="70" spans="1:105" s="96" customFormat="1" ht="12.75">
      <c r="A70" s="97">
        <f t="shared" si="7"/>
        <v>62</v>
      </c>
      <c r="B70" s="103"/>
      <c r="C70" s="100"/>
      <c r="D70" s="100"/>
      <c r="E70" s="100"/>
      <c r="F70" s="99">
        <v>0</v>
      </c>
      <c r="G70" s="92">
        <v>0</v>
      </c>
      <c r="H70" s="140">
        <f t="shared" si="4"/>
        <v>0</v>
      </c>
      <c r="I70" s="140">
        <f t="shared" si="5"/>
        <v>0</v>
      </c>
      <c r="J70" s="141">
        <f t="shared" si="6"/>
      </c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</row>
    <row r="71" spans="1:105" s="96" customFormat="1" ht="12.75">
      <c r="A71" s="97">
        <f t="shared" si="7"/>
        <v>63</v>
      </c>
      <c r="B71" s="103"/>
      <c r="C71" s="100"/>
      <c r="D71" s="100"/>
      <c r="E71" s="100"/>
      <c r="F71" s="99">
        <v>0</v>
      </c>
      <c r="G71" s="92">
        <v>0</v>
      </c>
      <c r="H71" s="140">
        <f t="shared" si="4"/>
        <v>0</v>
      </c>
      <c r="I71" s="140">
        <f t="shared" si="5"/>
        <v>0</v>
      </c>
      <c r="J71" s="141">
        <f t="shared" si="6"/>
      </c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</row>
    <row r="72" spans="1:105" s="96" customFormat="1" ht="12.75">
      <c r="A72" s="97">
        <f t="shared" si="7"/>
        <v>64</v>
      </c>
      <c r="B72" s="103"/>
      <c r="C72" s="100"/>
      <c r="D72" s="100"/>
      <c r="E72" s="100"/>
      <c r="F72" s="99">
        <v>0</v>
      </c>
      <c r="G72" s="92">
        <v>0</v>
      </c>
      <c r="H72" s="140">
        <f t="shared" si="4"/>
        <v>0</v>
      </c>
      <c r="I72" s="140">
        <f t="shared" si="5"/>
        <v>0</v>
      </c>
      <c r="J72" s="141">
        <f t="shared" si="6"/>
      </c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</row>
    <row r="73" spans="1:105" s="96" customFormat="1" ht="12.75">
      <c r="A73" s="97">
        <f t="shared" si="7"/>
        <v>65</v>
      </c>
      <c r="B73" s="103"/>
      <c r="C73" s="100"/>
      <c r="D73" s="100"/>
      <c r="E73" s="100"/>
      <c r="F73" s="99">
        <v>0</v>
      </c>
      <c r="G73" s="92">
        <v>0</v>
      </c>
      <c r="H73" s="140">
        <f aca="true" t="shared" si="8" ref="H73:H104">G73*SensibO</f>
        <v>0</v>
      </c>
      <c r="I73" s="140">
        <f aca="true" t="shared" si="9" ref="I73:I104">F73*H73</f>
        <v>0</v>
      </c>
      <c r="J73" s="141">
        <f aca="true" t="shared" si="10" ref="J73:J104">IF(I73&gt;0,RANK(I73,OportPreVE,0),"")</f>
      </c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5"/>
      <c r="CO73" s="95"/>
      <c r="CP73" s="95"/>
      <c r="CQ73" s="95"/>
      <c r="CR73" s="95"/>
      <c r="CS73" s="95"/>
      <c r="CT73" s="95"/>
      <c r="CU73" s="95"/>
      <c r="CV73" s="95"/>
      <c r="CW73" s="95"/>
      <c r="CX73" s="95"/>
      <c r="CY73" s="95"/>
      <c r="CZ73" s="95"/>
      <c r="DA73" s="95"/>
    </row>
    <row r="74" spans="1:105" s="96" customFormat="1" ht="12.75">
      <c r="A74" s="97">
        <f aca="true" t="shared" si="11" ref="A74:A105">A73+1</f>
        <v>66</v>
      </c>
      <c r="B74" s="103"/>
      <c r="C74" s="100"/>
      <c r="D74" s="100"/>
      <c r="E74" s="100"/>
      <c r="F74" s="99">
        <v>0</v>
      </c>
      <c r="G74" s="92">
        <v>0</v>
      </c>
      <c r="H74" s="140">
        <f t="shared" si="8"/>
        <v>0</v>
      </c>
      <c r="I74" s="140">
        <f t="shared" si="9"/>
        <v>0</v>
      </c>
      <c r="J74" s="141">
        <f t="shared" si="10"/>
      </c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95"/>
      <c r="CH74" s="95"/>
      <c r="CI74" s="95"/>
      <c r="CJ74" s="95"/>
      <c r="CK74" s="95"/>
      <c r="CL74" s="95"/>
      <c r="CM74" s="95"/>
      <c r="CN74" s="95"/>
      <c r="CO74" s="95"/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95"/>
      <c r="DA74" s="95"/>
    </row>
    <row r="75" spans="1:105" s="96" customFormat="1" ht="12.75">
      <c r="A75" s="97">
        <f t="shared" si="11"/>
        <v>67</v>
      </c>
      <c r="B75" s="103"/>
      <c r="C75" s="100"/>
      <c r="D75" s="100"/>
      <c r="E75" s="100"/>
      <c r="F75" s="99">
        <v>0</v>
      </c>
      <c r="G75" s="92">
        <v>0</v>
      </c>
      <c r="H75" s="140">
        <f t="shared" si="8"/>
        <v>0</v>
      </c>
      <c r="I75" s="140">
        <f t="shared" si="9"/>
        <v>0</v>
      </c>
      <c r="J75" s="141">
        <f t="shared" si="10"/>
      </c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  <c r="CX75" s="95"/>
      <c r="CY75" s="95"/>
      <c r="CZ75" s="95"/>
      <c r="DA75" s="95"/>
    </row>
    <row r="76" spans="1:105" s="96" customFormat="1" ht="12.75">
      <c r="A76" s="97">
        <f t="shared" si="11"/>
        <v>68</v>
      </c>
      <c r="B76" s="103"/>
      <c r="C76" s="100"/>
      <c r="D76" s="100"/>
      <c r="E76" s="100"/>
      <c r="F76" s="99">
        <v>0</v>
      </c>
      <c r="G76" s="92">
        <v>0</v>
      </c>
      <c r="H76" s="140">
        <f t="shared" si="8"/>
        <v>0</v>
      </c>
      <c r="I76" s="140">
        <f t="shared" si="9"/>
        <v>0</v>
      </c>
      <c r="J76" s="141">
        <f t="shared" si="10"/>
      </c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</row>
    <row r="77" spans="1:105" s="96" customFormat="1" ht="12.75">
      <c r="A77" s="97">
        <f t="shared" si="11"/>
        <v>69</v>
      </c>
      <c r="B77" s="103"/>
      <c r="C77" s="100"/>
      <c r="D77" s="100"/>
      <c r="E77" s="100"/>
      <c r="F77" s="99">
        <v>0</v>
      </c>
      <c r="G77" s="92">
        <v>0</v>
      </c>
      <c r="H77" s="140">
        <f t="shared" si="8"/>
        <v>0</v>
      </c>
      <c r="I77" s="140">
        <f t="shared" si="9"/>
        <v>0</v>
      </c>
      <c r="J77" s="141">
        <f t="shared" si="10"/>
      </c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</row>
    <row r="78" spans="1:105" s="96" customFormat="1" ht="12.75">
      <c r="A78" s="97">
        <f t="shared" si="11"/>
        <v>70</v>
      </c>
      <c r="B78" s="103"/>
      <c r="C78" s="100"/>
      <c r="D78" s="100"/>
      <c r="E78" s="100"/>
      <c r="F78" s="99">
        <v>0</v>
      </c>
      <c r="G78" s="92">
        <v>0</v>
      </c>
      <c r="H78" s="140">
        <f t="shared" si="8"/>
        <v>0</v>
      </c>
      <c r="I78" s="140">
        <f t="shared" si="9"/>
        <v>0</v>
      </c>
      <c r="J78" s="141">
        <f t="shared" si="10"/>
      </c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</row>
    <row r="79" spans="1:105" s="96" customFormat="1" ht="12.75">
      <c r="A79" s="97">
        <f t="shared" si="11"/>
        <v>71</v>
      </c>
      <c r="B79" s="103"/>
      <c r="C79" s="100"/>
      <c r="D79" s="100"/>
      <c r="E79" s="100"/>
      <c r="F79" s="99">
        <v>0</v>
      </c>
      <c r="G79" s="92">
        <v>0</v>
      </c>
      <c r="H79" s="140">
        <f t="shared" si="8"/>
        <v>0</v>
      </c>
      <c r="I79" s="140">
        <f t="shared" si="9"/>
        <v>0</v>
      </c>
      <c r="J79" s="141">
        <f t="shared" si="10"/>
      </c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</row>
    <row r="80" spans="1:105" s="96" customFormat="1" ht="12.75">
      <c r="A80" s="97">
        <f t="shared" si="11"/>
        <v>72</v>
      </c>
      <c r="B80" s="103"/>
      <c r="C80" s="100"/>
      <c r="D80" s="100"/>
      <c r="E80" s="100"/>
      <c r="F80" s="99">
        <v>0</v>
      </c>
      <c r="G80" s="92">
        <v>0</v>
      </c>
      <c r="H80" s="140">
        <f t="shared" si="8"/>
        <v>0</v>
      </c>
      <c r="I80" s="140">
        <f t="shared" si="9"/>
        <v>0</v>
      </c>
      <c r="J80" s="141">
        <f t="shared" si="10"/>
      </c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</row>
    <row r="81" spans="1:105" s="96" customFormat="1" ht="12.75">
      <c r="A81" s="97">
        <f t="shared" si="11"/>
        <v>73</v>
      </c>
      <c r="B81" s="103"/>
      <c r="C81" s="100"/>
      <c r="D81" s="100"/>
      <c r="E81" s="100"/>
      <c r="F81" s="99">
        <v>0</v>
      </c>
      <c r="G81" s="92">
        <v>0</v>
      </c>
      <c r="H81" s="140">
        <f t="shared" si="8"/>
        <v>0</v>
      </c>
      <c r="I81" s="140">
        <f t="shared" si="9"/>
        <v>0</v>
      </c>
      <c r="J81" s="141">
        <f t="shared" si="10"/>
      </c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5"/>
      <c r="CO81" s="95"/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95"/>
      <c r="DA81" s="95"/>
    </row>
    <row r="82" spans="1:105" s="96" customFormat="1" ht="12.75">
      <c r="A82" s="97">
        <f t="shared" si="11"/>
        <v>74</v>
      </c>
      <c r="B82" s="103"/>
      <c r="C82" s="100"/>
      <c r="D82" s="100"/>
      <c r="E82" s="100"/>
      <c r="F82" s="99">
        <v>0</v>
      </c>
      <c r="G82" s="92">
        <v>0</v>
      </c>
      <c r="H82" s="140">
        <f t="shared" si="8"/>
        <v>0</v>
      </c>
      <c r="I82" s="140">
        <f t="shared" si="9"/>
        <v>0</v>
      </c>
      <c r="J82" s="141">
        <f t="shared" si="10"/>
      </c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95"/>
      <c r="CW82" s="95"/>
      <c r="CX82" s="95"/>
      <c r="CY82" s="95"/>
      <c r="CZ82" s="95"/>
      <c r="DA82" s="95"/>
    </row>
    <row r="83" spans="1:105" s="96" customFormat="1" ht="12.75">
      <c r="A83" s="97">
        <f t="shared" si="11"/>
        <v>75</v>
      </c>
      <c r="B83" s="103"/>
      <c r="C83" s="100"/>
      <c r="D83" s="100"/>
      <c r="E83" s="100"/>
      <c r="F83" s="99">
        <v>0</v>
      </c>
      <c r="G83" s="92">
        <v>0</v>
      </c>
      <c r="H83" s="140">
        <f t="shared" si="8"/>
        <v>0</v>
      </c>
      <c r="I83" s="140">
        <f t="shared" si="9"/>
        <v>0</v>
      </c>
      <c r="J83" s="141">
        <f t="shared" si="10"/>
      </c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</row>
    <row r="84" spans="1:105" s="96" customFormat="1" ht="12.75">
      <c r="A84" s="97">
        <f t="shared" si="11"/>
        <v>76</v>
      </c>
      <c r="B84" s="103"/>
      <c r="C84" s="100"/>
      <c r="D84" s="100"/>
      <c r="E84" s="100"/>
      <c r="F84" s="99">
        <v>0</v>
      </c>
      <c r="G84" s="92">
        <v>0</v>
      </c>
      <c r="H84" s="140">
        <f t="shared" si="8"/>
        <v>0</v>
      </c>
      <c r="I84" s="140">
        <f t="shared" si="9"/>
        <v>0</v>
      </c>
      <c r="J84" s="141">
        <f t="shared" si="10"/>
      </c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/>
      <c r="CC84" s="95"/>
      <c r="CD84" s="95"/>
      <c r="CE84" s="95"/>
      <c r="CF84" s="95"/>
      <c r="CG84" s="95"/>
      <c r="CH84" s="95"/>
      <c r="CI84" s="95"/>
      <c r="CJ84" s="95"/>
      <c r="CK84" s="95"/>
      <c r="CL84" s="95"/>
      <c r="CM84" s="95"/>
      <c r="CN84" s="95"/>
      <c r="CO84" s="95"/>
      <c r="CP84" s="95"/>
      <c r="CQ84" s="95"/>
      <c r="CR84" s="95"/>
      <c r="CS84" s="95"/>
      <c r="CT84" s="95"/>
      <c r="CU84" s="95"/>
      <c r="CV84" s="95"/>
      <c r="CW84" s="95"/>
      <c r="CX84" s="95"/>
      <c r="CY84" s="95"/>
      <c r="CZ84" s="95"/>
      <c r="DA84" s="95"/>
    </row>
    <row r="85" spans="1:105" s="96" customFormat="1" ht="12.75">
      <c r="A85" s="97">
        <f t="shared" si="11"/>
        <v>77</v>
      </c>
      <c r="B85" s="103"/>
      <c r="C85" s="100"/>
      <c r="D85" s="100"/>
      <c r="E85" s="100"/>
      <c r="F85" s="99">
        <v>0</v>
      </c>
      <c r="G85" s="92">
        <v>0</v>
      </c>
      <c r="H85" s="140">
        <f t="shared" si="8"/>
        <v>0</v>
      </c>
      <c r="I85" s="140">
        <f t="shared" si="9"/>
        <v>0</v>
      </c>
      <c r="J85" s="141">
        <f t="shared" si="10"/>
      </c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  <c r="CC85" s="95"/>
      <c r="CD85" s="95"/>
      <c r="CE85" s="95"/>
      <c r="CF85" s="95"/>
      <c r="CG85" s="95"/>
      <c r="CH85" s="95"/>
      <c r="CI85" s="95"/>
      <c r="CJ85" s="95"/>
      <c r="CK85" s="95"/>
      <c r="CL85" s="95"/>
      <c r="CM85" s="95"/>
      <c r="CN85" s="95"/>
      <c r="CO85" s="95"/>
      <c r="CP85" s="95"/>
      <c r="CQ85" s="95"/>
      <c r="CR85" s="95"/>
      <c r="CS85" s="95"/>
      <c r="CT85" s="95"/>
      <c r="CU85" s="95"/>
      <c r="CV85" s="95"/>
      <c r="CW85" s="95"/>
      <c r="CX85" s="95"/>
      <c r="CY85" s="95"/>
      <c r="CZ85" s="95"/>
      <c r="DA85" s="95"/>
    </row>
    <row r="86" spans="1:105" s="96" customFormat="1" ht="12.75">
      <c r="A86" s="97">
        <f t="shared" si="11"/>
        <v>78</v>
      </c>
      <c r="B86" s="103"/>
      <c r="C86" s="100"/>
      <c r="D86" s="100"/>
      <c r="E86" s="100"/>
      <c r="F86" s="99">
        <v>0</v>
      </c>
      <c r="G86" s="92">
        <v>0</v>
      </c>
      <c r="H86" s="140">
        <f t="shared" si="8"/>
        <v>0</v>
      </c>
      <c r="I86" s="140">
        <f t="shared" si="9"/>
        <v>0</v>
      </c>
      <c r="J86" s="141">
        <f t="shared" si="10"/>
      </c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  <c r="BX86" s="95"/>
      <c r="BY86" s="95"/>
      <c r="BZ86" s="95"/>
      <c r="CA86" s="95"/>
      <c r="CB86" s="95"/>
      <c r="CC86" s="95"/>
      <c r="CD86" s="95"/>
      <c r="CE86" s="95"/>
      <c r="CF86" s="95"/>
      <c r="CG86" s="95"/>
      <c r="CH86" s="95"/>
      <c r="CI86" s="95"/>
      <c r="CJ86" s="95"/>
      <c r="CK86" s="95"/>
      <c r="CL86" s="95"/>
      <c r="CM86" s="95"/>
      <c r="CN86" s="95"/>
      <c r="CO86" s="95"/>
      <c r="CP86" s="95"/>
      <c r="CQ86" s="95"/>
      <c r="CR86" s="95"/>
      <c r="CS86" s="95"/>
      <c r="CT86" s="95"/>
      <c r="CU86" s="95"/>
      <c r="CV86" s="95"/>
      <c r="CW86" s="95"/>
      <c r="CX86" s="95"/>
      <c r="CY86" s="95"/>
      <c r="CZ86" s="95"/>
      <c r="DA86" s="95"/>
    </row>
    <row r="87" spans="1:105" s="96" customFormat="1" ht="12.75">
      <c r="A87" s="97">
        <f t="shared" si="11"/>
        <v>79</v>
      </c>
      <c r="B87" s="103"/>
      <c r="C87" s="100"/>
      <c r="D87" s="100"/>
      <c r="E87" s="100"/>
      <c r="F87" s="99">
        <v>0</v>
      </c>
      <c r="G87" s="92">
        <v>0</v>
      </c>
      <c r="H87" s="140">
        <f t="shared" si="8"/>
        <v>0</v>
      </c>
      <c r="I87" s="140">
        <f t="shared" si="9"/>
        <v>0</v>
      </c>
      <c r="J87" s="141">
        <f t="shared" si="10"/>
      </c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5"/>
      <c r="CA87" s="95"/>
      <c r="CB87" s="95"/>
      <c r="CC87" s="95"/>
      <c r="CD87" s="95"/>
      <c r="CE87" s="95"/>
      <c r="CF87" s="95"/>
      <c r="CG87" s="95"/>
      <c r="CH87" s="95"/>
      <c r="CI87" s="95"/>
      <c r="CJ87" s="95"/>
      <c r="CK87" s="95"/>
      <c r="CL87" s="95"/>
      <c r="CM87" s="95"/>
      <c r="CN87" s="95"/>
      <c r="CO87" s="95"/>
      <c r="CP87" s="95"/>
      <c r="CQ87" s="95"/>
      <c r="CR87" s="95"/>
      <c r="CS87" s="95"/>
      <c r="CT87" s="95"/>
      <c r="CU87" s="95"/>
      <c r="CV87" s="95"/>
      <c r="CW87" s="95"/>
      <c r="CX87" s="95"/>
      <c r="CY87" s="95"/>
      <c r="CZ87" s="95"/>
      <c r="DA87" s="95"/>
    </row>
    <row r="88" spans="1:105" s="96" customFormat="1" ht="12.75">
      <c r="A88" s="97">
        <f t="shared" si="11"/>
        <v>80</v>
      </c>
      <c r="B88" s="103"/>
      <c r="C88" s="100"/>
      <c r="D88" s="100"/>
      <c r="E88" s="100"/>
      <c r="F88" s="99">
        <v>0</v>
      </c>
      <c r="G88" s="92">
        <v>0</v>
      </c>
      <c r="H88" s="140">
        <f t="shared" si="8"/>
        <v>0</v>
      </c>
      <c r="I88" s="140">
        <f t="shared" si="9"/>
        <v>0</v>
      </c>
      <c r="J88" s="141">
        <f t="shared" si="10"/>
      </c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95"/>
      <c r="BZ88" s="95"/>
      <c r="CA88" s="95"/>
      <c r="CB88" s="95"/>
      <c r="CC88" s="95"/>
      <c r="CD88" s="95"/>
      <c r="CE88" s="95"/>
      <c r="CF88" s="95"/>
      <c r="CG88" s="95"/>
      <c r="CH88" s="95"/>
      <c r="CI88" s="95"/>
      <c r="CJ88" s="95"/>
      <c r="CK88" s="95"/>
      <c r="CL88" s="95"/>
      <c r="CM88" s="95"/>
      <c r="CN88" s="95"/>
      <c r="CO88" s="95"/>
      <c r="CP88" s="95"/>
      <c r="CQ88" s="95"/>
      <c r="CR88" s="95"/>
      <c r="CS88" s="95"/>
      <c r="CT88" s="95"/>
      <c r="CU88" s="95"/>
      <c r="CV88" s="95"/>
      <c r="CW88" s="95"/>
      <c r="CX88" s="95"/>
      <c r="CY88" s="95"/>
      <c r="CZ88" s="95"/>
      <c r="DA88" s="95"/>
    </row>
    <row r="89" spans="1:105" s="96" customFormat="1" ht="12.75">
      <c r="A89" s="97">
        <f t="shared" si="11"/>
        <v>81</v>
      </c>
      <c r="B89" s="103"/>
      <c r="C89" s="100"/>
      <c r="D89" s="100"/>
      <c r="E89" s="100"/>
      <c r="F89" s="99">
        <v>0</v>
      </c>
      <c r="G89" s="92">
        <v>0</v>
      </c>
      <c r="H89" s="140">
        <f t="shared" si="8"/>
        <v>0</v>
      </c>
      <c r="I89" s="140">
        <f t="shared" si="9"/>
        <v>0</v>
      </c>
      <c r="J89" s="141">
        <f t="shared" si="10"/>
      </c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  <c r="CC89" s="95"/>
      <c r="CD89" s="95"/>
      <c r="CE89" s="95"/>
      <c r="CF89" s="95"/>
      <c r="CG89" s="95"/>
      <c r="CH89" s="95"/>
      <c r="CI89" s="95"/>
      <c r="CJ89" s="95"/>
      <c r="CK89" s="95"/>
      <c r="CL89" s="95"/>
      <c r="CM89" s="95"/>
      <c r="CN89" s="95"/>
      <c r="CO89" s="95"/>
      <c r="CP89" s="95"/>
      <c r="CQ89" s="95"/>
      <c r="CR89" s="95"/>
      <c r="CS89" s="95"/>
      <c r="CT89" s="95"/>
      <c r="CU89" s="95"/>
      <c r="CV89" s="95"/>
      <c r="CW89" s="95"/>
      <c r="CX89" s="95"/>
      <c r="CY89" s="95"/>
      <c r="CZ89" s="95"/>
      <c r="DA89" s="95"/>
    </row>
    <row r="90" spans="1:105" s="96" customFormat="1" ht="12.75">
      <c r="A90" s="97">
        <f t="shared" si="11"/>
        <v>82</v>
      </c>
      <c r="B90" s="103"/>
      <c r="C90" s="100"/>
      <c r="D90" s="100"/>
      <c r="E90" s="100"/>
      <c r="F90" s="99">
        <v>0</v>
      </c>
      <c r="G90" s="92">
        <v>0</v>
      </c>
      <c r="H90" s="140">
        <f t="shared" si="8"/>
        <v>0</v>
      </c>
      <c r="I90" s="140">
        <f t="shared" si="9"/>
        <v>0</v>
      </c>
      <c r="J90" s="141">
        <f t="shared" si="10"/>
      </c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  <c r="CC90" s="95"/>
      <c r="CD90" s="95"/>
      <c r="CE90" s="95"/>
      <c r="CF90" s="95"/>
      <c r="CG90" s="95"/>
      <c r="CH90" s="95"/>
      <c r="CI90" s="95"/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5"/>
      <c r="CV90" s="95"/>
      <c r="CW90" s="95"/>
      <c r="CX90" s="95"/>
      <c r="CY90" s="95"/>
      <c r="CZ90" s="95"/>
      <c r="DA90" s="95"/>
    </row>
    <row r="91" spans="1:105" s="96" customFormat="1" ht="12.75">
      <c r="A91" s="97">
        <f t="shared" si="11"/>
        <v>83</v>
      </c>
      <c r="B91" s="103"/>
      <c r="C91" s="100"/>
      <c r="D91" s="100"/>
      <c r="E91" s="100"/>
      <c r="F91" s="99">
        <v>0</v>
      </c>
      <c r="G91" s="92">
        <v>0</v>
      </c>
      <c r="H91" s="140">
        <f t="shared" si="8"/>
        <v>0</v>
      </c>
      <c r="I91" s="140">
        <f t="shared" si="9"/>
        <v>0</v>
      </c>
      <c r="J91" s="141">
        <f t="shared" si="10"/>
      </c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95"/>
      <c r="BY91" s="95"/>
      <c r="BZ91" s="95"/>
      <c r="CA91" s="95"/>
      <c r="CB91" s="95"/>
      <c r="CC91" s="95"/>
      <c r="CD91" s="95"/>
      <c r="CE91" s="95"/>
      <c r="CF91" s="95"/>
      <c r="CG91" s="95"/>
      <c r="CH91" s="95"/>
      <c r="CI91" s="95"/>
      <c r="CJ91" s="95"/>
      <c r="CK91" s="95"/>
      <c r="CL91" s="95"/>
      <c r="CM91" s="95"/>
      <c r="CN91" s="95"/>
      <c r="CO91" s="95"/>
      <c r="CP91" s="95"/>
      <c r="CQ91" s="95"/>
      <c r="CR91" s="95"/>
      <c r="CS91" s="95"/>
      <c r="CT91" s="95"/>
      <c r="CU91" s="95"/>
      <c r="CV91" s="95"/>
      <c r="CW91" s="95"/>
      <c r="CX91" s="95"/>
      <c r="CY91" s="95"/>
      <c r="CZ91" s="95"/>
      <c r="DA91" s="95"/>
    </row>
    <row r="92" spans="1:105" s="96" customFormat="1" ht="12.75">
      <c r="A92" s="97">
        <f t="shared" si="11"/>
        <v>84</v>
      </c>
      <c r="B92" s="103"/>
      <c r="C92" s="100"/>
      <c r="D92" s="100"/>
      <c r="E92" s="100"/>
      <c r="F92" s="99">
        <v>0</v>
      </c>
      <c r="G92" s="92">
        <v>0</v>
      </c>
      <c r="H92" s="140">
        <f t="shared" si="8"/>
        <v>0</v>
      </c>
      <c r="I92" s="140">
        <f t="shared" si="9"/>
        <v>0</v>
      </c>
      <c r="J92" s="141">
        <f t="shared" si="10"/>
      </c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5"/>
      <c r="BY92" s="95"/>
      <c r="BZ92" s="95"/>
      <c r="CA92" s="95"/>
      <c r="CB92" s="95"/>
      <c r="CC92" s="95"/>
      <c r="CD92" s="95"/>
      <c r="CE92" s="95"/>
      <c r="CF92" s="95"/>
      <c r="CG92" s="95"/>
      <c r="CH92" s="95"/>
      <c r="CI92" s="95"/>
      <c r="CJ92" s="95"/>
      <c r="CK92" s="95"/>
      <c r="CL92" s="95"/>
      <c r="CM92" s="95"/>
      <c r="CN92" s="95"/>
      <c r="CO92" s="95"/>
      <c r="CP92" s="95"/>
      <c r="CQ92" s="95"/>
      <c r="CR92" s="95"/>
      <c r="CS92" s="95"/>
      <c r="CT92" s="95"/>
      <c r="CU92" s="95"/>
      <c r="CV92" s="95"/>
      <c r="CW92" s="95"/>
      <c r="CX92" s="95"/>
      <c r="CY92" s="95"/>
      <c r="CZ92" s="95"/>
      <c r="DA92" s="95"/>
    </row>
    <row r="93" spans="1:105" s="96" customFormat="1" ht="12.75">
      <c r="A93" s="97">
        <f t="shared" si="11"/>
        <v>85</v>
      </c>
      <c r="B93" s="103"/>
      <c r="C93" s="100"/>
      <c r="D93" s="100"/>
      <c r="E93" s="100"/>
      <c r="F93" s="99">
        <v>0</v>
      </c>
      <c r="G93" s="92">
        <v>0</v>
      </c>
      <c r="H93" s="140">
        <f t="shared" si="8"/>
        <v>0</v>
      </c>
      <c r="I93" s="140">
        <f t="shared" si="9"/>
        <v>0</v>
      </c>
      <c r="J93" s="141">
        <f t="shared" si="10"/>
      </c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5"/>
      <c r="BZ93" s="95"/>
      <c r="CA93" s="95"/>
      <c r="CB93" s="95"/>
      <c r="CC93" s="95"/>
      <c r="CD93" s="95"/>
      <c r="CE93" s="95"/>
      <c r="CF93" s="95"/>
      <c r="CG93" s="95"/>
      <c r="CH93" s="95"/>
      <c r="CI93" s="95"/>
      <c r="CJ93" s="95"/>
      <c r="CK93" s="95"/>
      <c r="CL93" s="95"/>
      <c r="CM93" s="95"/>
      <c r="CN93" s="95"/>
      <c r="CO93" s="95"/>
      <c r="CP93" s="95"/>
      <c r="CQ93" s="95"/>
      <c r="CR93" s="95"/>
      <c r="CS93" s="95"/>
      <c r="CT93" s="95"/>
      <c r="CU93" s="95"/>
      <c r="CV93" s="95"/>
      <c r="CW93" s="95"/>
      <c r="CX93" s="95"/>
      <c r="CY93" s="95"/>
      <c r="CZ93" s="95"/>
      <c r="DA93" s="95"/>
    </row>
    <row r="94" spans="1:105" s="96" customFormat="1" ht="12.75">
      <c r="A94" s="97">
        <f t="shared" si="11"/>
        <v>86</v>
      </c>
      <c r="B94" s="103"/>
      <c r="C94" s="100"/>
      <c r="D94" s="100"/>
      <c r="E94" s="100"/>
      <c r="F94" s="99">
        <v>0</v>
      </c>
      <c r="G94" s="92">
        <v>0</v>
      </c>
      <c r="H94" s="140">
        <f t="shared" si="8"/>
        <v>0</v>
      </c>
      <c r="I94" s="140">
        <f t="shared" si="9"/>
        <v>0</v>
      </c>
      <c r="J94" s="141">
        <f t="shared" si="10"/>
      </c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5"/>
      <c r="CA94" s="95"/>
      <c r="CB94" s="95"/>
      <c r="CC94" s="95"/>
      <c r="CD94" s="95"/>
      <c r="CE94" s="95"/>
      <c r="CF94" s="95"/>
      <c r="CG94" s="95"/>
      <c r="CH94" s="95"/>
      <c r="CI94" s="95"/>
      <c r="CJ94" s="95"/>
      <c r="CK94" s="95"/>
      <c r="CL94" s="95"/>
      <c r="CM94" s="95"/>
      <c r="CN94" s="95"/>
      <c r="CO94" s="95"/>
      <c r="CP94" s="95"/>
      <c r="CQ94" s="95"/>
      <c r="CR94" s="95"/>
      <c r="CS94" s="95"/>
      <c r="CT94" s="95"/>
      <c r="CU94" s="95"/>
      <c r="CV94" s="95"/>
      <c r="CW94" s="95"/>
      <c r="CX94" s="95"/>
      <c r="CY94" s="95"/>
      <c r="CZ94" s="95"/>
      <c r="DA94" s="95"/>
    </row>
    <row r="95" spans="1:105" s="96" customFormat="1" ht="12.75">
      <c r="A95" s="97">
        <f t="shared" si="11"/>
        <v>87</v>
      </c>
      <c r="B95" s="103"/>
      <c r="C95" s="100"/>
      <c r="D95" s="100"/>
      <c r="E95" s="100"/>
      <c r="F95" s="99">
        <v>0</v>
      </c>
      <c r="G95" s="92">
        <v>0</v>
      </c>
      <c r="H95" s="140">
        <f t="shared" si="8"/>
        <v>0</v>
      </c>
      <c r="I95" s="140">
        <f t="shared" si="9"/>
        <v>0</v>
      </c>
      <c r="J95" s="141">
        <f t="shared" si="10"/>
      </c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5"/>
      <c r="BW95" s="95"/>
      <c r="BX95" s="95"/>
      <c r="BY95" s="95"/>
      <c r="BZ95" s="95"/>
      <c r="CA95" s="95"/>
      <c r="CB95" s="95"/>
      <c r="CC95" s="95"/>
      <c r="CD95" s="95"/>
      <c r="CE95" s="95"/>
      <c r="CF95" s="95"/>
      <c r="CG95" s="95"/>
      <c r="CH95" s="95"/>
      <c r="CI95" s="95"/>
      <c r="CJ95" s="95"/>
      <c r="CK95" s="95"/>
      <c r="CL95" s="95"/>
      <c r="CM95" s="95"/>
      <c r="CN95" s="95"/>
      <c r="CO95" s="95"/>
      <c r="CP95" s="95"/>
      <c r="CQ95" s="95"/>
      <c r="CR95" s="95"/>
      <c r="CS95" s="95"/>
      <c r="CT95" s="95"/>
      <c r="CU95" s="95"/>
      <c r="CV95" s="95"/>
      <c r="CW95" s="95"/>
      <c r="CX95" s="95"/>
      <c r="CY95" s="95"/>
      <c r="CZ95" s="95"/>
      <c r="DA95" s="95"/>
    </row>
    <row r="96" spans="1:105" s="96" customFormat="1" ht="12.75">
      <c r="A96" s="97">
        <f t="shared" si="11"/>
        <v>88</v>
      </c>
      <c r="B96" s="103"/>
      <c r="C96" s="100"/>
      <c r="D96" s="100"/>
      <c r="E96" s="100"/>
      <c r="F96" s="99">
        <v>0</v>
      </c>
      <c r="G96" s="92">
        <v>0</v>
      </c>
      <c r="H96" s="140">
        <f t="shared" si="8"/>
        <v>0</v>
      </c>
      <c r="I96" s="140">
        <f t="shared" si="9"/>
        <v>0</v>
      </c>
      <c r="J96" s="141">
        <f t="shared" si="10"/>
      </c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5"/>
      <c r="BY96" s="95"/>
      <c r="BZ96" s="95"/>
      <c r="CA96" s="95"/>
      <c r="CB96" s="95"/>
      <c r="CC96" s="95"/>
      <c r="CD96" s="95"/>
      <c r="CE96" s="95"/>
      <c r="CF96" s="95"/>
      <c r="CG96" s="95"/>
      <c r="CH96" s="95"/>
      <c r="CI96" s="95"/>
      <c r="CJ96" s="95"/>
      <c r="CK96" s="95"/>
      <c r="CL96" s="95"/>
      <c r="CM96" s="95"/>
      <c r="CN96" s="95"/>
      <c r="CO96" s="95"/>
      <c r="CP96" s="95"/>
      <c r="CQ96" s="95"/>
      <c r="CR96" s="95"/>
      <c r="CS96" s="95"/>
      <c r="CT96" s="95"/>
      <c r="CU96" s="95"/>
      <c r="CV96" s="95"/>
      <c r="CW96" s="95"/>
      <c r="CX96" s="95"/>
      <c r="CY96" s="95"/>
      <c r="CZ96" s="95"/>
      <c r="DA96" s="95"/>
    </row>
    <row r="97" spans="1:105" s="96" customFormat="1" ht="12.75">
      <c r="A97" s="97">
        <f t="shared" si="11"/>
        <v>89</v>
      </c>
      <c r="B97" s="103"/>
      <c r="C97" s="100"/>
      <c r="D97" s="100"/>
      <c r="E97" s="100"/>
      <c r="F97" s="99">
        <v>0</v>
      </c>
      <c r="G97" s="92">
        <v>0</v>
      </c>
      <c r="H97" s="140">
        <f t="shared" si="8"/>
        <v>0</v>
      </c>
      <c r="I97" s="140">
        <f t="shared" si="9"/>
        <v>0</v>
      </c>
      <c r="J97" s="141">
        <f t="shared" si="10"/>
      </c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5"/>
      <c r="BZ97" s="95"/>
      <c r="CA97" s="95"/>
      <c r="CB97" s="95"/>
      <c r="CC97" s="95"/>
      <c r="CD97" s="95"/>
      <c r="CE97" s="95"/>
      <c r="CF97" s="95"/>
      <c r="CG97" s="95"/>
      <c r="CH97" s="95"/>
      <c r="CI97" s="95"/>
      <c r="CJ97" s="95"/>
      <c r="CK97" s="95"/>
      <c r="CL97" s="95"/>
      <c r="CM97" s="95"/>
      <c r="CN97" s="95"/>
      <c r="CO97" s="95"/>
      <c r="CP97" s="95"/>
      <c r="CQ97" s="95"/>
      <c r="CR97" s="95"/>
      <c r="CS97" s="95"/>
      <c r="CT97" s="95"/>
      <c r="CU97" s="95"/>
      <c r="CV97" s="95"/>
      <c r="CW97" s="95"/>
      <c r="CX97" s="95"/>
      <c r="CY97" s="95"/>
      <c r="CZ97" s="95"/>
      <c r="DA97" s="95"/>
    </row>
    <row r="98" spans="1:105" s="96" customFormat="1" ht="12.75">
      <c r="A98" s="97">
        <f t="shared" si="11"/>
        <v>90</v>
      </c>
      <c r="B98" s="103"/>
      <c r="C98" s="100"/>
      <c r="D98" s="100"/>
      <c r="E98" s="100"/>
      <c r="F98" s="99">
        <v>0</v>
      </c>
      <c r="G98" s="92">
        <v>0</v>
      </c>
      <c r="H98" s="140">
        <f t="shared" si="8"/>
        <v>0</v>
      </c>
      <c r="I98" s="140">
        <f t="shared" si="9"/>
        <v>0</v>
      </c>
      <c r="J98" s="141">
        <f t="shared" si="10"/>
      </c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  <c r="CC98" s="95"/>
      <c r="CD98" s="95"/>
      <c r="CE98" s="95"/>
      <c r="CF98" s="95"/>
      <c r="CG98" s="95"/>
      <c r="CH98" s="95"/>
      <c r="CI98" s="95"/>
      <c r="CJ98" s="95"/>
      <c r="CK98" s="95"/>
      <c r="CL98" s="95"/>
      <c r="CM98" s="95"/>
      <c r="CN98" s="95"/>
      <c r="CO98" s="95"/>
      <c r="CP98" s="95"/>
      <c r="CQ98" s="95"/>
      <c r="CR98" s="95"/>
      <c r="CS98" s="95"/>
      <c r="CT98" s="95"/>
      <c r="CU98" s="95"/>
      <c r="CV98" s="95"/>
      <c r="CW98" s="95"/>
      <c r="CX98" s="95"/>
      <c r="CY98" s="95"/>
      <c r="CZ98" s="95"/>
      <c r="DA98" s="95"/>
    </row>
    <row r="99" spans="1:105" s="96" customFormat="1" ht="12.75">
      <c r="A99" s="97">
        <f t="shared" si="11"/>
        <v>91</v>
      </c>
      <c r="B99" s="103"/>
      <c r="C99" s="100"/>
      <c r="D99" s="100"/>
      <c r="E99" s="100"/>
      <c r="F99" s="99">
        <v>0</v>
      </c>
      <c r="G99" s="92">
        <v>0</v>
      </c>
      <c r="H99" s="140">
        <f t="shared" si="8"/>
        <v>0</v>
      </c>
      <c r="I99" s="140">
        <f t="shared" si="9"/>
        <v>0</v>
      </c>
      <c r="J99" s="141">
        <f t="shared" si="10"/>
      </c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5"/>
      <c r="BR99" s="95"/>
      <c r="BS99" s="95"/>
      <c r="BT99" s="95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  <c r="CO99" s="95"/>
      <c r="CP99" s="95"/>
      <c r="CQ99" s="95"/>
      <c r="CR99" s="95"/>
      <c r="CS99" s="95"/>
      <c r="CT99" s="95"/>
      <c r="CU99" s="95"/>
      <c r="CV99" s="95"/>
      <c r="CW99" s="95"/>
      <c r="CX99" s="95"/>
      <c r="CY99" s="95"/>
      <c r="CZ99" s="95"/>
      <c r="DA99" s="95"/>
    </row>
    <row r="100" spans="1:105" s="96" customFormat="1" ht="12.75">
      <c r="A100" s="97">
        <f t="shared" si="11"/>
        <v>92</v>
      </c>
      <c r="B100" s="103"/>
      <c r="C100" s="100"/>
      <c r="D100" s="100"/>
      <c r="E100" s="100"/>
      <c r="F100" s="99">
        <v>0</v>
      </c>
      <c r="G100" s="92">
        <v>0</v>
      </c>
      <c r="H100" s="140">
        <f t="shared" si="8"/>
        <v>0</v>
      </c>
      <c r="I100" s="140">
        <f t="shared" si="9"/>
        <v>0</v>
      </c>
      <c r="J100" s="141">
        <f t="shared" si="10"/>
      </c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5"/>
      <c r="BX100" s="95"/>
      <c r="BY100" s="95"/>
      <c r="BZ100" s="95"/>
      <c r="CA100" s="95"/>
      <c r="CB100" s="95"/>
      <c r="CC100" s="95"/>
      <c r="CD100" s="95"/>
      <c r="CE100" s="95"/>
      <c r="CF100" s="95"/>
      <c r="CG100" s="95"/>
      <c r="CH100" s="95"/>
      <c r="CI100" s="95"/>
      <c r="CJ100" s="95"/>
      <c r="CK100" s="95"/>
      <c r="CL100" s="95"/>
      <c r="CM100" s="95"/>
      <c r="CN100" s="95"/>
      <c r="CO100" s="95"/>
      <c r="CP100" s="95"/>
      <c r="CQ100" s="95"/>
      <c r="CR100" s="95"/>
      <c r="CS100" s="95"/>
      <c r="CT100" s="95"/>
      <c r="CU100" s="95"/>
      <c r="CV100" s="95"/>
      <c r="CW100" s="95"/>
      <c r="CX100" s="95"/>
      <c r="CY100" s="95"/>
      <c r="CZ100" s="95"/>
      <c r="DA100" s="95"/>
    </row>
    <row r="101" spans="1:105" s="96" customFormat="1" ht="12.75">
      <c r="A101" s="97">
        <f t="shared" si="11"/>
        <v>93</v>
      </c>
      <c r="B101" s="103"/>
      <c r="C101" s="100"/>
      <c r="D101" s="100"/>
      <c r="E101" s="100"/>
      <c r="F101" s="99">
        <v>0</v>
      </c>
      <c r="G101" s="92">
        <v>0</v>
      </c>
      <c r="H101" s="140">
        <f t="shared" si="8"/>
        <v>0</v>
      </c>
      <c r="I101" s="140">
        <f t="shared" si="9"/>
        <v>0</v>
      </c>
      <c r="J101" s="141">
        <f t="shared" si="10"/>
      </c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  <c r="BV101" s="95"/>
      <c r="BW101" s="95"/>
      <c r="BX101" s="95"/>
      <c r="BY101" s="95"/>
      <c r="BZ101" s="95"/>
      <c r="CA101" s="95"/>
      <c r="CB101" s="95"/>
      <c r="CC101" s="95"/>
      <c r="CD101" s="95"/>
      <c r="CE101" s="95"/>
      <c r="CF101" s="95"/>
      <c r="CG101" s="95"/>
      <c r="CH101" s="95"/>
      <c r="CI101" s="95"/>
      <c r="CJ101" s="95"/>
      <c r="CK101" s="95"/>
      <c r="CL101" s="95"/>
      <c r="CM101" s="95"/>
      <c r="CN101" s="95"/>
      <c r="CO101" s="95"/>
      <c r="CP101" s="95"/>
      <c r="CQ101" s="95"/>
      <c r="CR101" s="95"/>
      <c r="CS101" s="95"/>
      <c r="CT101" s="95"/>
      <c r="CU101" s="95"/>
      <c r="CV101" s="95"/>
      <c r="CW101" s="95"/>
      <c r="CX101" s="95"/>
      <c r="CY101" s="95"/>
      <c r="CZ101" s="95"/>
      <c r="DA101" s="95"/>
    </row>
    <row r="102" spans="1:105" s="96" customFormat="1" ht="12.75">
      <c r="A102" s="97">
        <f t="shared" si="11"/>
        <v>94</v>
      </c>
      <c r="B102" s="103"/>
      <c r="C102" s="100"/>
      <c r="D102" s="100"/>
      <c r="E102" s="100"/>
      <c r="F102" s="99">
        <v>0</v>
      </c>
      <c r="G102" s="92">
        <v>0</v>
      </c>
      <c r="H102" s="140">
        <f t="shared" si="8"/>
        <v>0</v>
      </c>
      <c r="I102" s="140">
        <f t="shared" si="9"/>
        <v>0</v>
      </c>
      <c r="J102" s="141">
        <f t="shared" si="10"/>
      </c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  <c r="BV102" s="95"/>
      <c r="BW102" s="95"/>
      <c r="BX102" s="95"/>
      <c r="BY102" s="95"/>
      <c r="BZ102" s="95"/>
      <c r="CA102" s="95"/>
      <c r="CB102" s="95"/>
      <c r="CC102" s="95"/>
      <c r="CD102" s="95"/>
      <c r="CE102" s="95"/>
      <c r="CF102" s="95"/>
      <c r="CG102" s="95"/>
      <c r="CH102" s="95"/>
      <c r="CI102" s="95"/>
      <c r="CJ102" s="95"/>
      <c r="CK102" s="95"/>
      <c r="CL102" s="95"/>
      <c r="CM102" s="95"/>
      <c r="CN102" s="95"/>
      <c r="CO102" s="95"/>
      <c r="CP102" s="95"/>
      <c r="CQ102" s="95"/>
      <c r="CR102" s="95"/>
      <c r="CS102" s="95"/>
      <c r="CT102" s="95"/>
      <c r="CU102" s="95"/>
      <c r="CV102" s="95"/>
      <c r="CW102" s="95"/>
      <c r="CX102" s="95"/>
      <c r="CY102" s="95"/>
      <c r="CZ102" s="95"/>
      <c r="DA102" s="95"/>
    </row>
    <row r="103" spans="1:105" s="96" customFormat="1" ht="12.75">
      <c r="A103" s="97">
        <f t="shared" si="11"/>
        <v>95</v>
      </c>
      <c r="B103" s="103"/>
      <c r="C103" s="100"/>
      <c r="D103" s="100"/>
      <c r="E103" s="100"/>
      <c r="F103" s="99">
        <v>0</v>
      </c>
      <c r="G103" s="92">
        <v>0</v>
      </c>
      <c r="H103" s="140">
        <f t="shared" si="8"/>
        <v>0</v>
      </c>
      <c r="I103" s="140">
        <f t="shared" si="9"/>
        <v>0</v>
      </c>
      <c r="J103" s="141">
        <f t="shared" si="10"/>
      </c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95"/>
      <c r="BW103" s="95"/>
      <c r="BX103" s="95"/>
      <c r="BY103" s="95"/>
      <c r="BZ103" s="95"/>
      <c r="CA103" s="95"/>
      <c r="CB103" s="95"/>
      <c r="CC103" s="95"/>
      <c r="CD103" s="95"/>
      <c r="CE103" s="95"/>
      <c r="CF103" s="95"/>
      <c r="CG103" s="95"/>
      <c r="CH103" s="95"/>
      <c r="CI103" s="95"/>
      <c r="CJ103" s="95"/>
      <c r="CK103" s="95"/>
      <c r="CL103" s="95"/>
      <c r="CM103" s="95"/>
      <c r="CN103" s="95"/>
      <c r="CO103" s="95"/>
      <c r="CP103" s="95"/>
      <c r="CQ103" s="95"/>
      <c r="CR103" s="95"/>
      <c r="CS103" s="95"/>
      <c r="CT103" s="95"/>
      <c r="CU103" s="95"/>
      <c r="CV103" s="95"/>
      <c r="CW103" s="95"/>
      <c r="CX103" s="95"/>
      <c r="CY103" s="95"/>
      <c r="CZ103" s="95"/>
      <c r="DA103" s="95"/>
    </row>
    <row r="104" spans="1:105" s="96" customFormat="1" ht="12.75">
      <c r="A104" s="97">
        <f t="shared" si="11"/>
        <v>96</v>
      </c>
      <c r="B104" s="103"/>
      <c r="C104" s="100"/>
      <c r="D104" s="100"/>
      <c r="E104" s="100"/>
      <c r="F104" s="99">
        <v>0</v>
      </c>
      <c r="G104" s="92">
        <v>0</v>
      </c>
      <c r="H104" s="140">
        <f t="shared" si="8"/>
        <v>0</v>
      </c>
      <c r="I104" s="140">
        <f t="shared" si="9"/>
        <v>0</v>
      </c>
      <c r="J104" s="141">
        <f t="shared" si="10"/>
      </c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95"/>
      <c r="BQ104" s="95"/>
      <c r="BR104" s="95"/>
      <c r="BS104" s="95"/>
      <c r="BT104" s="95"/>
      <c r="BU104" s="95"/>
      <c r="BV104" s="95"/>
      <c r="BW104" s="95"/>
      <c r="BX104" s="95"/>
      <c r="BY104" s="95"/>
      <c r="BZ104" s="95"/>
      <c r="CA104" s="95"/>
      <c r="CB104" s="95"/>
      <c r="CC104" s="95"/>
      <c r="CD104" s="95"/>
      <c r="CE104" s="95"/>
      <c r="CF104" s="95"/>
      <c r="CG104" s="95"/>
      <c r="CH104" s="95"/>
      <c r="CI104" s="95"/>
      <c r="CJ104" s="95"/>
      <c r="CK104" s="95"/>
      <c r="CL104" s="95"/>
      <c r="CM104" s="95"/>
      <c r="CN104" s="95"/>
      <c r="CO104" s="95"/>
      <c r="CP104" s="95"/>
      <c r="CQ104" s="95"/>
      <c r="CR104" s="95"/>
      <c r="CS104" s="95"/>
      <c r="CT104" s="95"/>
      <c r="CU104" s="95"/>
      <c r="CV104" s="95"/>
      <c r="CW104" s="95"/>
      <c r="CX104" s="95"/>
      <c r="CY104" s="95"/>
      <c r="CZ104" s="95"/>
      <c r="DA104" s="95"/>
    </row>
    <row r="105" spans="1:105" s="96" customFormat="1" ht="12.75">
      <c r="A105" s="97">
        <f t="shared" si="11"/>
        <v>97</v>
      </c>
      <c r="B105" s="103"/>
      <c r="C105" s="100"/>
      <c r="D105" s="100"/>
      <c r="E105" s="100"/>
      <c r="F105" s="99">
        <v>0</v>
      </c>
      <c r="G105" s="92">
        <v>0</v>
      </c>
      <c r="H105" s="140">
        <f aca="true" t="shared" si="12" ref="H105:H136">G105*SensibO</f>
        <v>0</v>
      </c>
      <c r="I105" s="140">
        <f aca="true" t="shared" si="13" ref="I105:I136">F105*H105</f>
        <v>0</v>
      </c>
      <c r="J105" s="141">
        <f aca="true" t="shared" si="14" ref="J105:J136">IF(I105&gt;0,RANK(I105,OportPreVE,0),"")</f>
      </c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95"/>
      <c r="BX105" s="95"/>
      <c r="BY105" s="95"/>
      <c r="BZ105" s="95"/>
      <c r="CA105" s="95"/>
      <c r="CB105" s="95"/>
      <c r="CC105" s="95"/>
      <c r="CD105" s="95"/>
      <c r="CE105" s="95"/>
      <c r="CF105" s="95"/>
      <c r="CG105" s="95"/>
      <c r="CH105" s="95"/>
      <c r="CI105" s="95"/>
      <c r="CJ105" s="95"/>
      <c r="CK105" s="95"/>
      <c r="CL105" s="95"/>
      <c r="CM105" s="95"/>
      <c r="CN105" s="95"/>
      <c r="CO105" s="95"/>
      <c r="CP105" s="95"/>
      <c r="CQ105" s="95"/>
      <c r="CR105" s="95"/>
      <c r="CS105" s="95"/>
      <c r="CT105" s="95"/>
      <c r="CU105" s="95"/>
      <c r="CV105" s="95"/>
      <c r="CW105" s="95"/>
      <c r="CX105" s="95"/>
      <c r="CY105" s="95"/>
      <c r="CZ105" s="95"/>
      <c r="DA105" s="95"/>
    </row>
    <row r="106" spans="1:105" s="96" customFormat="1" ht="12.75">
      <c r="A106" s="97">
        <f aca="true" t="shared" si="15" ref="A106:A137">A105+1</f>
        <v>98</v>
      </c>
      <c r="B106" s="103"/>
      <c r="C106" s="100"/>
      <c r="D106" s="100"/>
      <c r="E106" s="100"/>
      <c r="F106" s="99">
        <v>0</v>
      </c>
      <c r="G106" s="92">
        <v>0</v>
      </c>
      <c r="H106" s="140">
        <f t="shared" si="12"/>
        <v>0</v>
      </c>
      <c r="I106" s="140">
        <f t="shared" si="13"/>
        <v>0</v>
      </c>
      <c r="J106" s="141">
        <f t="shared" si="14"/>
      </c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  <c r="CC106" s="95"/>
      <c r="CD106" s="95"/>
      <c r="CE106" s="95"/>
      <c r="CF106" s="95"/>
      <c r="CG106" s="95"/>
      <c r="CH106" s="95"/>
      <c r="CI106" s="95"/>
      <c r="CJ106" s="95"/>
      <c r="CK106" s="95"/>
      <c r="CL106" s="95"/>
      <c r="CM106" s="95"/>
      <c r="CN106" s="95"/>
      <c r="CO106" s="95"/>
      <c r="CP106" s="95"/>
      <c r="CQ106" s="95"/>
      <c r="CR106" s="95"/>
      <c r="CS106" s="95"/>
      <c r="CT106" s="95"/>
      <c r="CU106" s="95"/>
      <c r="CV106" s="95"/>
      <c r="CW106" s="95"/>
      <c r="CX106" s="95"/>
      <c r="CY106" s="95"/>
      <c r="CZ106" s="95"/>
      <c r="DA106" s="95"/>
    </row>
    <row r="107" spans="1:105" s="96" customFormat="1" ht="12.75">
      <c r="A107" s="97">
        <f t="shared" si="15"/>
        <v>99</v>
      </c>
      <c r="B107" s="103"/>
      <c r="C107" s="100"/>
      <c r="D107" s="100"/>
      <c r="E107" s="100"/>
      <c r="F107" s="99">
        <v>0</v>
      </c>
      <c r="G107" s="92">
        <v>0</v>
      </c>
      <c r="H107" s="140">
        <f t="shared" si="12"/>
        <v>0</v>
      </c>
      <c r="I107" s="140">
        <f t="shared" si="13"/>
        <v>0</v>
      </c>
      <c r="J107" s="141">
        <f t="shared" si="14"/>
      </c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/>
      <c r="BV107" s="95"/>
      <c r="BW107" s="95"/>
      <c r="BX107" s="95"/>
      <c r="BY107" s="95"/>
      <c r="BZ107" s="95"/>
      <c r="CA107" s="95"/>
      <c r="CB107" s="95"/>
      <c r="CC107" s="95"/>
      <c r="CD107" s="95"/>
      <c r="CE107" s="95"/>
      <c r="CF107" s="95"/>
      <c r="CG107" s="95"/>
      <c r="CH107" s="95"/>
      <c r="CI107" s="95"/>
      <c r="CJ107" s="95"/>
      <c r="CK107" s="95"/>
      <c r="CL107" s="95"/>
      <c r="CM107" s="95"/>
      <c r="CN107" s="95"/>
      <c r="CO107" s="95"/>
      <c r="CP107" s="95"/>
      <c r="CQ107" s="95"/>
      <c r="CR107" s="95"/>
      <c r="CS107" s="95"/>
      <c r="CT107" s="95"/>
      <c r="CU107" s="95"/>
      <c r="CV107" s="95"/>
      <c r="CW107" s="95"/>
      <c r="CX107" s="95"/>
      <c r="CY107" s="95"/>
      <c r="CZ107" s="95"/>
      <c r="DA107" s="95"/>
    </row>
    <row r="108" spans="1:105" s="96" customFormat="1" ht="12.75">
      <c r="A108" s="97">
        <f t="shared" si="15"/>
        <v>100</v>
      </c>
      <c r="B108" s="103"/>
      <c r="C108" s="100"/>
      <c r="D108" s="100"/>
      <c r="E108" s="100"/>
      <c r="F108" s="99">
        <v>0</v>
      </c>
      <c r="G108" s="92">
        <v>0</v>
      </c>
      <c r="H108" s="140">
        <f t="shared" si="12"/>
        <v>0</v>
      </c>
      <c r="I108" s="140">
        <f t="shared" si="13"/>
        <v>0</v>
      </c>
      <c r="J108" s="141">
        <f t="shared" si="14"/>
      </c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  <c r="BU108" s="95"/>
      <c r="BV108" s="95"/>
      <c r="BW108" s="95"/>
      <c r="BX108" s="95"/>
      <c r="BY108" s="95"/>
      <c r="BZ108" s="95"/>
      <c r="CA108" s="95"/>
      <c r="CB108" s="95"/>
      <c r="CC108" s="95"/>
      <c r="CD108" s="95"/>
      <c r="CE108" s="95"/>
      <c r="CF108" s="95"/>
      <c r="CG108" s="95"/>
      <c r="CH108" s="95"/>
      <c r="CI108" s="95"/>
      <c r="CJ108" s="95"/>
      <c r="CK108" s="95"/>
      <c r="CL108" s="95"/>
      <c r="CM108" s="95"/>
      <c r="CN108" s="95"/>
      <c r="CO108" s="95"/>
      <c r="CP108" s="95"/>
      <c r="CQ108" s="95"/>
      <c r="CR108" s="95"/>
      <c r="CS108" s="95"/>
      <c r="CT108" s="95"/>
      <c r="CU108" s="95"/>
      <c r="CV108" s="95"/>
      <c r="CW108" s="95"/>
      <c r="CX108" s="95"/>
      <c r="CY108" s="95"/>
      <c r="CZ108" s="95"/>
      <c r="DA108" s="95"/>
    </row>
    <row r="109" spans="1:105" s="96" customFormat="1" ht="12.75">
      <c r="A109" s="97">
        <f t="shared" si="15"/>
        <v>101</v>
      </c>
      <c r="B109" s="103"/>
      <c r="C109" s="100"/>
      <c r="D109" s="100"/>
      <c r="E109" s="100"/>
      <c r="F109" s="99">
        <v>0</v>
      </c>
      <c r="G109" s="92">
        <v>0</v>
      </c>
      <c r="H109" s="140">
        <f t="shared" si="12"/>
        <v>0</v>
      </c>
      <c r="I109" s="140">
        <f t="shared" si="13"/>
        <v>0</v>
      </c>
      <c r="J109" s="141">
        <f t="shared" si="14"/>
      </c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  <c r="CC109" s="95"/>
      <c r="CD109" s="95"/>
      <c r="CE109" s="95"/>
      <c r="CF109" s="95"/>
      <c r="CG109" s="95"/>
      <c r="CH109" s="95"/>
      <c r="CI109" s="95"/>
      <c r="CJ109" s="95"/>
      <c r="CK109" s="95"/>
      <c r="CL109" s="95"/>
      <c r="CM109" s="95"/>
      <c r="CN109" s="95"/>
      <c r="CO109" s="95"/>
      <c r="CP109" s="95"/>
      <c r="CQ109" s="95"/>
      <c r="CR109" s="95"/>
      <c r="CS109" s="95"/>
      <c r="CT109" s="95"/>
      <c r="CU109" s="95"/>
      <c r="CV109" s="95"/>
      <c r="CW109" s="95"/>
      <c r="CX109" s="95"/>
      <c r="CY109" s="95"/>
      <c r="CZ109" s="95"/>
      <c r="DA109" s="95"/>
    </row>
    <row r="110" spans="1:105" s="96" customFormat="1" ht="12.75">
      <c r="A110" s="97">
        <f t="shared" si="15"/>
        <v>102</v>
      </c>
      <c r="B110" s="103"/>
      <c r="C110" s="100"/>
      <c r="D110" s="100"/>
      <c r="E110" s="100"/>
      <c r="F110" s="99">
        <v>0</v>
      </c>
      <c r="G110" s="92">
        <v>0</v>
      </c>
      <c r="H110" s="140">
        <f t="shared" si="12"/>
        <v>0</v>
      </c>
      <c r="I110" s="140">
        <f t="shared" si="13"/>
        <v>0</v>
      </c>
      <c r="J110" s="141">
        <f t="shared" si="14"/>
      </c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</row>
    <row r="111" spans="1:105" s="96" customFormat="1" ht="12.75">
      <c r="A111" s="97">
        <f t="shared" si="15"/>
        <v>103</v>
      </c>
      <c r="B111" s="103"/>
      <c r="C111" s="100"/>
      <c r="D111" s="100"/>
      <c r="E111" s="100"/>
      <c r="F111" s="99">
        <v>0</v>
      </c>
      <c r="G111" s="92">
        <v>0</v>
      </c>
      <c r="H111" s="140">
        <f t="shared" si="12"/>
        <v>0</v>
      </c>
      <c r="I111" s="140">
        <f t="shared" si="13"/>
        <v>0</v>
      </c>
      <c r="J111" s="141">
        <f t="shared" si="14"/>
      </c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  <c r="CD111" s="95"/>
      <c r="CE111" s="95"/>
      <c r="CF111" s="95"/>
      <c r="CG111" s="95"/>
      <c r="CH111" s="95"/>
      <c r="CI111" s="95"/>
      <c r="CJ111" s="95"/>
      <c r="CK111" s="95"/>
      <c r="CL111" s="95"/>
      <c r="CM111" s="95"/>
      <c r="CN111" s="95"/>
      <c r="CO111" s="95"/>
      <c r="CP111" s="95"/>
      <c r="CQ111" s="95"/>
      <c r="CR111" s="95"/>
      <c r="CS111" s="95"/>
      <c r="CT111" s="95"/>
      <c r="CU111" s="95"/>
      <c r="CV111" s="95"/>
      <c r="CW111" s="95"/>
      <c r="CX111" s="95"/>
      <c r="CY111" s="95"/>
      <c r="CZ111" s="95"/>
      <c r="DA111" s="95"/>
    </row>
    <row r="112" spans="1:105" s="96" customFormat="1" ht="12.75">
      <c r="A112" s="97">
        <f t="shared" si="15"/>
        <v>104</v>
      </c>
      <c r="B112" s="103"/>
      <c r="C112" s="100"/>
      <c r="D112" s="100"/>
      <c r="E112" s="100"/>
      <c r="F112" s="99">
        <v>0</v>
      </c>
      <c r="G112" s="92">
        <v>0</v>
      </c>
      <c r="H112" s="140">
        <f t="shared" si="12"/>
        <v>0</v>
      </c>
      <c r="I112" s="140">
        <f t="shared" si="13"/>
        <v>0</v>
      </c>
      <c r="J112" s="141">
        <f t="shared" si="14"/>
      </c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  <c r="BU112" s="95"/>
      <c r="BV112" s="95"/>
      <c r="BW112" s="95"/>
      <c r="BX112" s="95"/>
      <c r="BY112" s="95"/>
      <c r="BZ112" s="95"/>
      <c r="CA112" s="95"/>
      <c r="CB112" s="95"/>
      <c r="CC112" s="95"/>
      <c r="CD112" s="95"/>
      <c r="CE112" s="95"/>
      <c r="CF112" s="95"/>
      <c r="CG112" s="95"/>
      <c r="CH112" s="95"/>
      <c r="CI112" s="95"/>
      <c r="CJ112" s="95"/>
      <c r="CK112" s="95"/>
      <c r="CL112" s="95"/>
      <c r="CM112" s="95"/>
      <c r="CN112" s="95"/>
      <c r="CO112" s="95"/>
      <c r="CP112" s="95"/>
      <c r="CQ112" s="95"/>
      <c r="CR112" s="95"/>
      <c r="CS112" s="95"/>
      <c r="CT112" s="95"/>
      <c r="CU112" s="95"/>
      <c r="CV112" s="95"/>
      <c r="CW112" s="95"/>
      <c r="CX112" s="95"/>
      <c r="CY112" s="95"/>
      <c r="CZ112" s="95"/>
      <c r="DA112" s="95"/>
    </row>
    <row r="113" spans="1:105" s="96" customFormat="1" ht="12.75">
      <c r="A113" s="97">
        <f t="shared" si="15"/>
        <v>105</v>
      </c>
      <c r="B113" s="103"/>
      <c r="C113" s="100"/>
      <c r="D113" s="100"/>
      <c r="E113" s="100"/>
      <c r="F113" s="99">
        <v>0</v>
      </c>
      <c r="G113" s="92">
        <v>0</v>
      </c>
      <c r="H113" s="140">
        <f t="shared" si="12"/>
        <v>0</v>
      </c>
      <c r="I113" s="140">
        <f t="shared" si="13"/>
        <v>0</v>
      </c>
      <c r="J113" s="141">
        <f t="shared" si="14"/>
      </c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95"/>
      <c r="BT113" s="95"/>
      <c r="BU113" s="95"/>
      <c r="BV113" s="95"/>
      <c r="BW113" s="95"/>
      <c r="BX113" s="95"/>
      <c r="BY113" s="95"/>
      <c r="BZ113" s="95"/>
      <c r="CA113" s="95"/>
      <c r="CB113" s="95"/>
      <c r="CC113" s="95"/>
      <c r="CD113" s="95"/>
      <c r="CE113" s="95"/>
      <c r="CF113" s="95"/>
      <c r="CG113" s="95"/>
      <c r="CH113" s="95"/>
      <c r="CI113" s="95"/>
      <c r="CJ113" s="95"/>
      <c r="CK113" s="95"/>
      <c r="CL113" s="95"/>
      <c r="CM113" s="95"/>
      <c r="CN113" s="95"/>
      <c r="CO113" s="95"/>
      <c r="CP113" s="95"/>
      <c r="CQ113" s="95"/>
      <c r="CR113" s="95"/>
      <c r="CS113" s="95"/>
      <c r="CT113" s="95"/>
      <c r="CU113" s="95"/>
      <c r="CV113" s="95"/>
      <c r="CW113" s="95"/>
      <c r="CX113" s="95"/>
      <c r="CY113" s="95"/>
      <c r="CZ113" s="95"/>
      <c r="DA113" s="95"/>
    </row>
    <row r="114" spans="1:105" s="96" customFormat="1" ht="12.75">
      <c r="A114" s="97">
        <f t="shared" si="15"/>
        <v>106</v>
      </c>
      <c r="B114" s="103"/>
      <c r="C114" s="100"/>
      <c r="D114" s="100"/>
      <c r="E114" s="100"/>
      <c r="F114" s="99">
        <v>0</v>
      </c>
      <c r="G114" s="92">
        <v>0</v>
      </c>
      <c r="H114" s="140">
        <f t="shared" si="12"/>
        <v>0</v>
      </c>
      <c r="I114" s="140">
        <f t="shared" si="13"/>
        <v>0</v>
      </c>
      <c r="J114" s="141">
        <f t="shared" si="14"/>
      </c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  <c r="BV114" s="95"/>
      <c r="BW114" s="95"/>
      <c r="BX114" s="95"/>
      <c r="BY114" s="95"/>
      <c r="BZ114" s="95"/>
      <c r="CA114" s="95"/>
      <c r="CB114" s="95"/>
      <c r="CC114" s="95"/>
      <c r="CD114" s="95"/>
      <c r="CE114" s="95"/>
      <c r="CF114" s="95"/>
      <c r="CG114" s="95"/>
      <c r="CH114" s="95"/>
      <c r="CI114" s="95"/>
      <c r="CJ114" s="95"/>
      <c r="CK114" s="95"/>
      <c r="CL114" s="95"/>
      <c r="CM114" s="95"/>
      <c r="CN114" s="95"/>
      <c r="CO114" s="95"/>
      <c r="CP114" s="95"/>
      <c r="CQ114" s="95"/>
      <c r="CR114" s="95"/>
      <c r="CS114" s="95"/>
      <c r="CT114" s="95"/>
      <c r="CU114" s="95"/>
      <c r="CV114" s="95"/>
      <c r="CW114" s="95"/>
      <c r="CX114" s="95"/>
      <c r="CY114" s="95"/>
      <c r="CZ114" s="95"/>
      <c r="DA114" s="95"/>
    </row>
    <row r="115" spans="1:105" s="96" customFormat="1" ht="12.75">
      <c r="A115" s="97">
        <f t="shared" si="15"/>
        <v>107</v>
      </c>
      <c r="B115" s="103"/>
      <c r="C115" s="100"/>
      <c r="D115" s="100"/>
      <c r="E115" s="100"/>
      <c r="F115" s="99">
        <v>0</v>
      </c>
      <c r="G115" s="92">
        <v>0</v>
      </c>
      <c r="H115" s="140">
        <f t="shared" si="12"/>
        <v>0</v>
      </c>
      <c r="I115" s="140">
        <f t="shared" si="13"/>
        <v>0</v>
      </c>
      <c r="J115" s="141">
        <f t="shared" si="14"/>
      </c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  <c r="BR115" s="95"/>
      <c r="BS115" s="95"/>
      <c r="BT115" s="95"/>
      <c r="BU115" s="95"/>
      <c r="BV115" s="95"/>
      <c r="BW115" s="95"/>
      <c r="BX115" s="95"/>
      <c r="BY115" s="95"/>
      <c r="BZ115" s="95"/>
      <c r="CA115" s="95"/>
      <c r="CB115" s="95"/>
      <c r="CC115" s="95"/>
      <c r="CD115" s="95"/>
      <c r="CE115" s="95"/>
      <c r="CF115" s="95"/>
      <c r="CG115" s="95"/>
      <c r="CH115" s="95"/>
      <c r="CI115" s="95"/>
      <c r="CJ115" s="95"/>
      <c r="CK115" s="95"/>
      <c r="CL115" s="95"/>
      <c r="CM115" s="95"/>
      <c r="CN115" s="95"/>
      <c r="CO115" s="95"/>
      <c r="CP115" s="95"/>
      <c r="CQ115" s="95"/>
      <c r="CR115" s="95"/>
      <c r="CS115" s="95"/>
      <c r="CT115" s="95"/>
      <c r="CU115" s="95"/>
      <c r="CV115" s="95"/>
      <c r="CW115" s="95"/>
      <c r="CX115" s="95"/>
      <c r="CY115" s="95"/>
      <c r="CZ115" s="95"/>
      <c r="DA115" s="95"/>
    </row>
    <row r="116" spans="1:105" s="96" customFormat="1" ht="12.75">
      <c r="A116" s="97">
        <f t="shared" si="15"/>
        <v>108</v>
      </c>
      <c r="B116" s="103"/>
      <c r="C116" s="100"/>
      <c r="D116" s="100"/>
      <c r="E116" s="100"/>
      <c r="F116" s="99">
        <v>0</v>
      </c>
      <c r="G116" s="92">
        <v>0</v>
      </c>
      <c r="H116" s="140">
        <f t="shared" si="12"/>
        <v>0</v>
      </c>
      <c r="I116" s="140">
        <f t="shared" si="13"/>
        <v>0</v>
      </c>
      <c r="J116" s="141">
        <f t="shared" si="14"/>
      </c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  <c r="BP116" s="95"/>
      <c r="BQ116" s="95"/>
      <c r="BR116" s="95"/>
      <c r="BS116" s="95"/>
      <c r="BT116" s="95"/>
      <c r="BU116" s="95"/>
      <c r="BV116" s="95"/>
      <c r="BW116" s="95"/>
      <c r="BX116" s="95"/>
      <c r="BY116" s="95"/>
      <c r="BZ116" s="95"/>
      <c r="CA116" s="95"/>
      <c r="CB116" s="95"/>
      <c r="CC116" s="95"/>
      <c r="CD116" s="95"/>
      <c r="CE116" s="95"/>
      <c r="CF116" s="95"/>
      <c r="CG116" s="95"/>
      <c r="CH116" s="95"/>
      <c r="CI116" s="95"/>
      <c r="CJ116" s="95"/>
      <c r="CK116" s="95"/>
      <c r="CL116" s="95"/>
      <c r="CM116" s="95"/>
      <c r="CN116" s="95"/>
      <c r="CO116" s="95"/>
      <c r="CP116" s="95"/>
      <c r="CQ116" s="95"/>
      <c r="CR116" s="95"/>
      <c r="CS116" s="95"/>
      <c r="CT116" s="95"/>
      <c r="CU116" s="95"/>
      <c r="CV116" s="95"/>
      <c r="CW116" s="95"/>
      <c r="CX116" s="95"/>
      <c r="CY116" s="95"/>
      <c r="CZ116" s="95"/>
      <c r="DA116" s="95"/>
    </row>
    <row r="117" spans="1:105" s="96" customFormat="1" ht="12.75">
      <c r="A117" s="97">
        <f t="shared" si="15"/>
        <v>109</v>
      </c>
      <c r="B117" s="103"/>
      <c r="C117" s="100"/>
      <c r="D117" s="100"/>
      <c r="E117" s="100"/>
      <c r="F117" s="99">
        <v>0</v>
      </c>
      <c r="G117" s="92">
        <v>0</v>
      </c>
      <c r="H117" s="140">
        <f t="shared" si="12"/>
        <v>0</v>
      </c>
      <c r="I117" s="140">
        <f t="shared" si="13"/>
        <v>0</v>
      </c>
      <c r="J117" s="141">
        <f t="shared" si="14"/>
      </c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  <c r="BV117" s="95"/>
      <c r="BW117" s="95"/>
      <c r="BX117" s="95"/>
      <c r="BY117" s="95"/>
      <c r="BZ117" s="95"/>
      <c r="CA117" s="95"/>
      <c r="CB117" s="95"/>
      <c r="CC117" s="95"/>
      <c r="CD117" s="95"/>
      <c r="CE117" s="95"/>
      <c r="CF117" s="95"/>
      <c r="CG117" s="95"/>
      <c r="CH117" s="95"/>
      <c r="CI117" s="95"/>
      <c r="CJ117" s="95"/>
      <c r="CK117" s="95"/>
      <c r="CL117" s="95"/>
      <c r="CM117" s="95"/>
      <c r="CN117" s="95"/>
      <c r="CO117" s="95"/>
      <c r="CP117" s="95"/>
      <c r="CQ117" s="95"/>
      <c r="CR117" s="95"/>
      <c r="CS117" s="95"/>
      <c r="CT117" s="95"/>
      <c r="CU117" s="95"/>
      <c r="CV117" s="95"/>
      <c r="CW117" s="95"/>
      <c r="CX117" s="95"/>
      <c r="CY117" s="95"/>
      <c r="CZ117" s="95"/>
      <c r="DA117" s="95"/>
    </row>
    <row r="118" spans="1:105" s="96" customFormat="1" ht="12.75">
      <c r="A118" s="97">
        <f t="shared" si="15"/>
        <v>110</v>
      </c>
      <c r="B118" s="103"/>
      <c r="C118" s="100"/>
      <c r="D118" s="100"/>
      <c r="E118" s="100"/>
      <c r="F118" s="99">
        <v>0</v>
      </c>
      <c r="G118" s="92">
        <v>0</v>
      </c>
      <c r="H118" s="140">
        <f t="shared" si="12"/>
        <v>0</v>
      </c>
      <c r="I118" s="140">
        <f t="shared" si="13"/>
        <v>0</v>
      </c>
      <c r="J118" s="141">
        <f t="shared" si="14"/>
      </c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/>
      <c r="BV118" s="95"/>
      <c r="BW118" s="95"/>
      <c r="BX118" s="95"/>
      <c r="BY118" s="95"/>
      <c r="BZ118" s="95"/>
      <c r="CA118" s="95"/>
      <c r="CB118" s="95"/>
      <c r="CC118" s="95"/>
      <c r="CD118" s="95"/>
      <c r="CE118" s="95"/>
      <c r="CF118" s="95"/>
      <c r="CG118" s="95"/>
      <c r="CH118" s="95"/>
      <c r="CI118" s="95"/>
      <c r="CJ118" s="95"/>
      <c r="CK118" s="95"/>
      <c r="CL118" s="95"/>
      <c r="CM118" s="95"/>
      <c r="CN118" s="95"/>
      <c r="CO118" s="95"/>
      <c r="CP118" s="95"/>
      <c r="CQ118" s="95"/>
      <c r="CR118" s="95"/>
      <c r="CS118" s="95"/>
      <c r="CT118" s="95"/>
      <c r="CU118" s="95"/>
      <c r="CV118" s="95"/>
      <c r="CW118" s="95"/>
      <c r="CX118" s="95"/>
      <c r="CY118" s="95"/>
      <c r="CZ118" s="95"/>
      <c r="DA118" s="95"/>
    </row>
    <row r="119" spans="1:105" s="96" customFormat="1" ht="12.75">
      <c r="A119" s="97">
        <f t="shared" si="15"/>
        <v>111</v>
      </c>
      <c r="B119" s="103"/>
      <c r="C119" s="100"/>
      <c r="D119" s="100"/>
      <c r="E119" s="100"/>
      <c r="F119" s="99">
        <v>0</v>
      </c>
      <c r="G119" s="92">
        <v>0</v>
      </c>
      <c r="H119" s="140">
        <f t="shared" si="12"/>
        <v>0</v>
      </c>
      <c r="I119" s="140">
        <f t="shared" si="13"/>
        <v>0</v>
      </c>
      <c r="J119" s="141">
        <f t="shared" si="14"/>
      </c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/>
      <c r="BX119" s="95"/>
      <c r="BY119" s="95"/>
      <c r="BZ119" s="95"/>
      <c r="CA119" s="95"/>
      <c r="CB119" s="95"/>
      <c r="CC119" s="95"/>
      <c r="CD119" s="95"/>
      <c r="CE119" s="95"/>
      <c r="CF119" s="95"/>
      <c r="CG119" s="95"/>
      <c r="CH119" s="95"/>
      <c r="CI119" s="95"/>
      <c r="CJ119" s="95"/>
      <c r="CK119" s="95"/>
      <c r="CL119" s="95"/>
      <c r="CM119" s="95"/>
      <c r="CN119" s="95"/>
      <c r="CO119" s="95"/>
      <c r="CP119" s="95"/>
      <c r="CQ119" s="95"/>
      <c r="CR119" s="95"/>
      <c r="CS119" s="95"/>
      <c r="CT119" s="95"/>
      <c r="CU119" s="95"/>
      <c r="CV119" s="95"/>
      <c r="CW119" s="95"/>
      <c r="CX119" s="95"/>
      <c r="CY119" s="95"/>
      <c r="CZ119" s="95"/>
      <c r="DA119" s="95"/>
    </row>
    <row r="120" spans="1:105" s="96" customFormat="1" ht="12.75">
      <c r="A120" s="97">
        <f t="shared" si="15"/>
        <v>112</v>
      </c>
      <c r="B120" s="103"/>
      <c r="C120" s="100"/>
      <c r="D120" s="100"/>
      <c r="E120" s="100"/>
      <c r="F120" s="99">
        <v>0</v>
      </c>
      <c r="G120" s="92">
        <v>0</v>
      </c>
      <c r="H120" s="140">
        <f t="shared" si="12"/>
        <v>0</v>
      </c>
      <c r="I120" s="140">
        <f t="shared" si="13"/>
        <v>0</v>
      </c>
      <c r="J120" s="141">
        <f t="shared" si="14"/>
      </c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  <c r="BV120" s="95"/>
      <c r="BW120" s="95"/>
      <c r="BX120" s="95"/>
      <c r="BY120" s="95"/>
      <c r="BZ120" s="95"/>
      <c r="CA120" s="95"/>
      <c r="CB120" s="95"/>
      <c r="CC120" s="95"/>
      <c r="CD120" s="95"/>
      <c r="CE120" s="95"/>
      <c r="CF120" s="95"/>
      <c r="CG120" s="95"/>
      <c r="CH120" s="95"/>
      <c r="CI120" s="95"/>
      <c r="CJ120" s="95"/>
      <c r="CK120" s="95"/>
      <c r="CL120" s="95"/>
      <c r="CM120" s="95"/>
      <c r="CN120" s="95"/>
      <c r="CO120" s="95"/>
      <c r="CP120" s="95"/>
      <c r="CQ120" s="95"/>
      <c r="CR120" s="95"/>
      <c r="CS120" s="95"/>
      <c r="CT120" s="95"/>
      <c r="CU120" s="95"/>
      <c r="CV120" s="95"/>
      <c r="CW120" s="95"/>
      <c r="CX120" s="95"/>
      <c r="CY120" s="95"/>
      <c r="CZ120" s="95"/>
      <c r="DA120" s="95"/>
    </row>
    <row r="121" spans="1:105" s="96" customFormat="1" ht="12.75">
      <c r="A121" s="97">
        <f t="shared" si="15"/>
        <v>113</v>
      </c>
      <c r="B121" s="103"/>
      <c r="C121" s="100"/>
      <c r="D121" s="100"/>
      <c r="E121" s="100"/>
      <c r="F121" s="99">
        <v>0</v>
      </c>
      <c r="G121" s="92">
        <v>0</v>
      </c>
      <c r="H121" s="140">
        <f t="shared" si="12"/>
        <v>0</v>
      </c>
      <c r="I121" s="140">
        <f t="shared" si="13"/>
        <v>0</v>
      </c>
      <c r="J121" s="141">
        <f t="shared" si="14"/>
      </c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95"/>
      <c r="BR121" s="95"/>
      <c r="BS121" s="95"/>
      <c r="BT121" s="95"/>
      <c r="BU121" s="95"/>
      <c r="BV121" s="95"/>
      <c r="BW121" s="95"/>
      <c r="BX121" s="95"/>
      <c r="BY121" s="95"/>
      <c r="BZ121" s="95"/>
      <c r="CA121" s="95"/>
      <c r="CB121" s="95"/>
      <c r="CC121" s="95"/>
      <c r="CD121" s="95"/>
      <c r="CE121" s="95"/>
      <c r="CF121" s="95"/>
      <c r="CG121" s="95"/>
      <c r="CH121" s="95"/>
      <c r="CI121" s="95"/>
      <c r="CJ121" s="95"/>
      <c r="CK121" s="95"/>
      <c r="CL121" s="95"/>
      <c r="CM121" s="95"/>
      <c r="CN121" s="95"/>
      <c r="CO121" s="95"/>
      <c r="CP121" s="95"/>
      <c r="CQ121" s="95"/>
      <c r="CR121" s="95"/>
      <c r="CS121" s="95"/>
      <c r="CT121" s="95"/>
      <c r="CU121" s="95"/>
      <c r="CV121" s="95"/>
      <c r="CW121" s="95"/>
      <c r="CX121" s="95"/>
      <c r="CY121" s="95"/>
      <c r="CZ121" s="95"/>
      <c r="DA121" s="95"/>
    </row>
    <row r="122" spans="1:105" s="96" customFormat="1" ht="12.75">
      <c r="A122" s="97">
        <f t="shared" si="15"/>
        <v>114</v>
      </c>
      <c r="B122" s="103"/>
      <c r="C122" s="100"/>
      <c r="D122" s="100"/>
      <c r="E122" s="100"/>
      <c r="F122" s="99">
        <v>0</v>
      </c>
      <c r="G122" s="92">
        <v>0</v>
      </c>
      <c r="H122" s="140">
        <f t="shared" si="12"/>
        <v>0</v>
      </c>
      <c r="I122" s="140">
        <f t="shared" si="13"/>
        <v>0</v>
      </c>
      <c r="J122" s="141">
        <f t="shared" si="14"/>
      </c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  <c r="BP122" s="95"/>
      <c r="BQ122" s="95"/>
      <c r="BR122" s="95"/>
      <c r="BS122" s="95"/>
      <c r="BT122" s="95"/>
      <c r="BU122" s="95"/>
      <c r="BV122" s="95"/>
      <c r="BW122" s="95"/>
      <c r="BX122" s="95"/>
      <c r="BY122" s="95"/>
      <c r="BZ122" s="95"/>
      <c r="CA122" s="95"/>
      <c r="CB122" s="95"/>
      <c r="CC122" s="95"/>
      <c r="CD122" s="95"/>
      <c r="CE122" s="95"/>
      <c r="CF122" s="95"/>
      <c r="CG122" s="95"/>
      <c r="CH122" s="95"/>
      <c r="CI122" s="95"/>
      <c r="CJ122" s="95"/>
      <c r="CK122" s="95"/>
      <c r="CL122" s="95"/>
      <c r="CM122" s="95"/>
      <c r="CN122" s="95"/>
      <c r="CO122" s="95"/>
      <c r="CP122" s="95"/>
      <c r="CQ122" s="95"/>
      <c r="CR122" s="95"/>
      <c r="CS122" s="95"/>
      <c r="CT122" s="95"/>
      <c r="CU122" s="95"/>
      <c r="CV122" s="95"/>
      <c r="CW122" s="95"/>
      <c r="CX122" s="95"/>
      <c r="CY122" s="95"/>
      <c r="CZ122" s="95"/>
      <c r="DA122" s="95"/>
    </row>
    <row r="123" spans="1:105" s="96" customFormat="1" ht="12.75">
      <c r="A123" s="97">
        <f t="shared" si="15"/>
        <v>115</v>
      </c>
      <c r="B123" s="103"/>
      <c r="C123" s="100"/>
      <c r="D123" s="100"/>
      <c r="E123" s="100"/>
      <c r="F123" s="99">
        <v>0</v>
      </c>
      <c r="G123" s="92">
        <v>0</v>
      </c>
      <c r="H123" s="140">
        <f t="shared" si="12"/>
        <v>0</v>
      </c>
      <c r="I123" s="140">
        <f t="shared" si="13"/>
        <v>0</v>
      </c>
      <c r="J123" s="141">
        <f t="shared" si="14"/>
      </c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5"/>
      <c r="BQ123" s="95"/>
      <c r="BR123" s="95"/>
      <c r="BS123" s="95"/>
      <c r="BT123" s="95"/>
      <c r="BU123" s="95"/>
      <c r="BV123" s="95"/>
      <c r="BW123" s="95"/>
      <c r="BX123" s="95"/>
      <c r="BY123" s="95"/>
      <c r="BZ123" s="95"/>
      <c r="CA123" s="95"/>
      <c r="CB123" s="95"/>
      <c r="CC123" s="95"/>
      <c r="CD123" s="95"/>
      <c r="CE123" s="95"/>
      <c r="CF123" s="95"/>
      <c r="CG123" s="95"/>
      <c r="CH123" s="95"/>
      <c r="CI123" s="95"/>
      <c r="CJ123" s="95"/>
      <c r="CK123" s="95"/>
      <c r="CL123" s="95"/>
      <c r="CM123" s="95"/>
      <c r="CN123" s="95"/>
      <c r="CO123" s="95"/>
      <c r="CP123" s="95"/>
      <c r="CQ123" s="95"/>
      <c r="CR123" s="95"/>
      <c r="CS123" s="95"/>
      <c r="CT123" s="95"/>
      <c r="CU123" s="95"/>
      <c r="CV123" s="95"/>
      <c r="CW123" s="95"/>
      <c r="CX123" s="95"/>
      <c r="CY123" s="95"/>
      <c r="CZ123" s="95"/>
      <c r="DA123" s="95"/>
    </row>
    <row r="124" spans="1:105" s="96" customFormat="1" ht="12.75">
      <c r="A124" s="97">
        <f t="shared" si="15"/>
        <v>116</v>
      </c>
      <c r="B124" s="103"/>
      <c r="C124" s="100"/>
      <c r="D124" s="100"/>
      <c r="E124" s="100"/>
      <c r="F124" s="99">
        <v>0</v>
      </c>
      <c r="G124" s="92">
        <v>0</v>
      </c>
      <c r="H124" s="140">
        <f t="shared" si="12"/>
        <v>0</v>
      </c>
      <c r="I124" s="140">
        <f t="shared" si="13"/>
        <v>0</v>
      </c>
      <c r="J124" s="141">
        <f t="shared" si="14"/>
      </c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  <c r="BM124" s="95"/>
      <c r="BN124" s="95"/>
      <c r="BO124" s="95"/>
      <c r="BP124" s="95"/>
      <c r="BQ124" s="95"/>
      <c r="BR124" s="95"/>
      <c r="BS124" s="95"/>
      <c r="BT124" s="95"/>
      <c r="BU124" s="95"/>
      <c r="BV124" s="95"/>
      <c r="BW124" s="95"/>
      <c r="BX124" s="95"/>
      <c r="BY124" s="95"/>
      <c r="BZ124" s="95"/>
      <c r="CA124" s="95"/>
      <c r="CB124" s="95"/>
      <c r="CC124" s="95"/>
      <c r="CD124" s="95"/>
      <c r="CE124" s="95"/>
      <c r="CF124" s="95"/>
      <c r="CG124" s="95"/>
      <c r="CH124" s="95"/>
      <c r="CI124" s="95"/>
      <c r="CJ124" s="95"/>
      <c r="CK124" s="95"/>
      <c r="CL124" s="95"/>
      <c r="CM124" s="95"/>
      <c r="CN124" s="95"/>
      <c r="CO124" s="95"/>
      <c r="CP124" s="95"/>
      <c r="CQ124" s="95"/>
      <c r="CR124" s="95"/>
      <c r="CS124" s="95"/>
      <c r="CT124" s="95"/>
      <c r="CU124" s="95"/>
      <c r="CV124" s="95"/>
      <c r="CW124" s="95"/>
      <c r="CX124" s="95"/>
      <c r="CY124" s="95"/>
      <c r="CZ124" s="95"/>
      <c r="DA124" s="95"/>
    </row>
    <row r="125" spans="1:105" s="96" customFormat="1" ht="12.75">
      <c r="A125" s="97">
        <f t="shared" si="15"/>
        <v>117</v>
      </c>
      <c r="B125" s="103"/>
      <c r="C125" s="100"/>
      <c r="D125" s="100"/>
      <c r="E125" s="100"/>
      <c r="F125" s="99">
        <v>0</v>
      </c>
      <c r="G125" s="92">
        <v>0</v>
      </c>
      <c r="H125" s="140">
        <f t="shared" si="12"/>
        <v>0</v>
      </c>
      <c r="I125" s="140">
        <f t="shared" si="13"/>
        <v>0</v>
      </c>
      <c r="J125" s="141">
        <f t="shared" si="14"/>
      </c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95"/>
      <c r="BP125" s="95"/>
      <c r="BQ125" s="95"/>
      <c r="BR125" s="95"/>
      <c r="BS125" s="95"/>
      <c r="BT125" s="95"/>
      <c r="BU125" s="95"/>
      <c r="BV125" s="95"/>
      <c r="BW125" s="95"/>
      <c r="BX125" s="95"/>
      <c r="BY125" s="95"/>
      <c r="BZ125" s="95"/>
      <c r="CA125" s="95"/>
      <c r="CB125" s="95"/>
      <c r="CC125" s="95"/>
      <c r="CD125" s="95"/>
      <c r="CE125" s="95"/>
      <c r="CF125" s="95"/>
      <c r="CG125" s="95"/>
      <c r="CH125" s="95"/>
      <c r="CI125" s="95"/>
      <c r="CJ125" s="95"/>
      <c r="CK125" s="95"/>
      <c r="CL125" s="95"/>
      <c r="CM125" s="95"/>
      <c r="CN125" s="95"/>
      <c r="CO125" s="95"/>
      <c r="CP125" s="95"/>
      <c r="CQ125" s="95"/>
      <c r="CR125" s="95"/>
      <c r="CS125" s="95"/>
      <c r="CT125" s="95"/>
      <c r="CU125" s="95"/>
      <c r="CV125" s="95"/>
      <c r="CW125" s="95"/>
      <c r="CX125" s="95"/>
      <c r="CY125" s="95"/>
      <c r="CZ125" s="95"/>
      <c r="DA125" s="95"/>
    </row>
    <row r="126" spans="1:105" s="96" customFormat="1" ht="12.75">
      <c r="A126" s="97">
        <f t="shared" si="15"/>
        <v>118</v>
      </c>
      <c r="B126" s="103"/>
      <c r="C126" s="100"/>
      <c r="D126" s="100"/>
      <c r="E126" s="100"/>
      <c r="F126" s="99">
        <v>0</v>
      </c>
      <c r="G126" s="92">
        <v>0</v>
      </c>
      <c r="H126" s="140">
        <f t="shared" si="12"/>
        <v>0</v>
      </c>
      <c r="I126" s="140">
        <f t="shared" si="13"/>
        <v>0</v>
      </c>
      <c r="J126" s="141">
        <f t="shared" si="14"/>
      </c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95"/>
      <c r="BP126" s="95"/>
      <c r="BQ126" s="95"/>
      <c r="BR126" s="95"/>
      <c r="BS126" s="95"/>
      <c r="BT126" s="95"/>
      <c r="BU126" s="95"/>
      <c r="BV126" s="95"/>
      <c r="BW126" s="95"/>
      <c r="BX126" s="95"/>
      <c r="BY126" s="95"/>
      <c r="BZ126" s="95"/>
      <c r="CA126" s="95"/>
      <c r="CB126" s="95"/>
      <c r="CC126" s="95"/>
      <c r="CD126" s="95"/>
      <c r="CE126" s="95"/>
      <c r="CF126" s="95"/>
      <c r="CG126" s="95"/>
      <c r="CH126" s="95"/>
      <c r="CI126" s="95"/>
      <c r="CJ126" s="95"/>
      <c r="CK126" s="95"/>
      <c r="CL126" s="95"/>
      <c r="CM126" s="95"/>
      <c r="CN126" s="95"/>
      <c r="CO126" s="95"/>
      <c r="CP126" s="95"/>
      <c r="CQ126" s="95"/>
      <c r="CR126" s="95"/>
      <c r="CS126" s="95"/>
      <c r="CT126" s="95"/>
      <c r="CU126" s="95"/>
      <c r="CV126" s="95"/>
      <c r="CW126" s="95"/>
      <c r="CX126" s="95"/>
      <c r="CY126" s="95"/>
      <c r="CZ126" s="95"/>
      <c r="DA126" s="95"/>
    </row>
    <row r="127" spans="1:105" s="96" customFormat="1" ht="12.75">
      <c r="A127" s="97">
        <f t="shared" si="15"/>
        <v>119</v>
      </c>
      <c r="B127" s="103"/>
      <c r="C127" s="100"/>
      <c r="D127" s="100"/>
      <c r="E127" s="100"/>
      <c r="F127" s="99">
        <v>0</v>
      </c>
      <c r="G127" s="92">
        <v>0</v>
      </c>
      <c r="H127" s="140">
        <f t="shared" si="12"/>
        <v>0</v>
      </c>
      <c r="I127" s="140">
        <f t="shared" si="13"/>
        <v>0</v>
      </c>
      <c r="J127" s="141">
        <f t="shared" si="14"/>
      </c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  <c r="BK127" s="95"/>
      <c r="BL127" s="95"/>
      <c r="BM127" s="95"/>
      <c r="BN127" s="95"/>
      <c r="BO127" s="95"/>
      <c r="BP127" s="95"/>
      <c r="BQ127" s="95"/>
      <c r="BR127" s="95"/>
      <c r="BS127" s="95"/>
      <c r="BT127" s="95"/>
      <c r="BU127" s="95"/>
      <c r="BV127" s="95"/>
      <c r="BW127" s="95"/>
      <c r="BX127" s="95"/>
      <c r="BY127" s="95"/>
      <c r="BZ127" s="95"/>
      <c r="CA127" s="95"/>
      <c r="CB127" s="95"/>
      <c r="CC127" s="95"/>
      <c r="CD127" s="95"/>
      <c r="CE127" s="95"/>
      <c r="CF127" s="95"/>
      <c r="CG127" s="95"/>
      <c r="CH127" s="95"/>
      <c r="CI127" s="95"/>
      <c r="CJ127" s="95"/>
      <c r="CK127" s="95"/>
      <c r="CL127" s="95"/>
      <c r="CM127" s="95"/>
      <c r="CN127" s="95"/>
      <c r="CO127" s="95"/>
      <c r="CP127" s="95"/>
      <c r="CQ127" s="95"/>
      <c r="CR127" s="95"/>
      <c r="CS127" s="95"/>
      <c r="CT127" s="95"/>
      <c r="CU127" s="95"/>
      <c r="CV127" s="95"/>
      <c r="CW127" s="95"/>
      <c r="CX127" s="95"/>
      <c r="CY127" s="95"/>
      <c r="CZ127" s="95"/>
      <c r="DA127" s="95"/>
    </row>
    <row r="128" spans="1:105" s="96" customFormat="1" ht="12.75">
      <c r="A128" s="97">
        <f t="shared" si="15"/>
        <v>120</v>
      </c>
      <c r="B128" s="103"/>
      <c r="C128" s="100"/>
      <c r="D128" s="100"/>
      <c r="E128" s="100"/>
      <c r="F128" s="99">
        <v>0</v>
      </c>
      <c r="G128" s="92">
        <v>0</v>
      </c>
      <c r="H128" s="140">
        <f t="shared" si="12"/>
        <v>0</v>
      </c>
      <c r="I128" s="140">
        <f t="shared" si="13"/>
        <v>0</v>
      </c>
      <c r="J128" s="141">
        <f t="shared" si="14"/>
      </c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5"/>
      <c r="BI128" s="95"/>
      <c r="BJ128" s="95"/>
      <c r="BK128" s="95"/>
      <c r="BL128" s="95"/>
      <c r="BM128" s="95"/>
      <c r="BN128" s="95"/>
      <c r="BO128" s="95"/>
      <c r="BP128" s="95"/>
      <c r="BQ128" s="95"/>
      <c r="BR128" s="95"/>
      <c r="BS128" s="95"/>
      <c r="BT128" s="95"/>
      <c r="BU128" s="95"/>
      <c r="BV128" s="95"/>
      <c r="BW128" s="95"/>
      <c r="BX128" s="95"/>
      <c r="BY128" s="95"/>
      <c r="BZ128" s="95"/>
      <c r="CA128" s="95"/>
      <c r="CB128" s="95"/>
      <c r="CC128" s="95"/>
      <c r="CD128" s="95"/>
      <c r="CE128" s="95"/>
      <c r="CF128" s="95"/>
      <c r="CG128" s="95"/>
      <c r="CH128" s="95"/>
      <c r="CI128" s="95"/>
      <c r="CJ128" s="95"/>
      <c r="CK128" s="95"/>
      <c r="CL128" s="95"/>
      <c r="CM128" s="95"/>
      <c r="CN128" s="95"/>
      <c r="CO128" s="95"/>
      <c r="CP128" s="95"/>
      <c r="CQ128" s="95"/>
      <c r="CR128" s="95"/>
      <c r="CS128" s="95"/>
      <c r="CT128" s="95"/>
      <c r="CU128" s="95"/>
      <c r="CV128" s="95"/>
      <c r="CW128" s="95"/>
      <c r="CX128" s="95"/>
      <c r="CY128" s="95"/>
      <c r="CZ128" s="95"/>
      <c r="DA128" s="95"/>
    </row>
    <row r="129" spans="1:105" s="96" customFormat="1" ht="12.75">
      <c r="A129" s="97">
        <f t="shared" si="15"/>
        <v>121</v>
      </c>
      <c r="B129" s="103"/>
      <c r="C129" s="100"/>
      <c r="D129" s="100"/>
      <c r="E129" s="100"/>
      <c r="F129" s="99">
        <v>0</v>
      </c>
      <c r="G129" s="92">
        <v>0</v>
      </c>
      <c r="H129" s="140">
        <f t="shared" si="12"/>
        <v>0</v>
      </c>
      <c r="I129" s="140">
        <f t="shared" si="13"/>
        <v>0</v>
      </c>
      <c r="J129" s="141">
        <f t="shared" si="14"/>
      </c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  <c r="BP129" s="95"/>
      <c r="BQ129" s="95"/>
      <c r="BR129" s="95"/>
      <c r="BS129" s="95"/>
      <c r="BT129" s="95"/>
      <c r="BU129" s="95"/>
      <c r="BV129" s="95"/>
      <c r="BW129" s="95"/>
      <c r="BX129" s="95"/>
      <c r="BY129" s="95"/>
      <c r="BZ129" s="95"/>
      <c r="CA129" s="95"/>
      <c r="CB129" s="95"/>
      <c r="CC129" s="95"/>
      <c r="CD129" s="95"/>
      <c r="CE129" s="95"/>
      <c r="CF129" s="95"/>
      <c r="CG129" s="95"/>
      <c r="CH129" s="95"/>
      <c r="CI129" s="95"/>
      <c r="CJ129" s="95"/>
      <c r="CK129" s="95"/>
      <c r="CL129" s="95"/>
      <c r="CM129" s="95"/>
      <c r="CN129" s="95"/>
      <c r="CO129" s="95"/>
      <c r="CP129" s="95"/>
      <c r="CQ129" s="95"/>
      <c r="CR129" s="95"/>
      <c r="CS129" s="95"/>
      <c r="CT129" s="95"/>
      <c r="CU129" s="95"/>
      <c r="CV129" s="95"/>
      <c r="CW129" s="95"/>
      <c r="CX129" s="95"/>
      <c r="CY129" s="95"/>
      <c r="CZ129" s="95"/>
      <c r="DA129" s="95"/>
    </row>
    <row r="130" spans="1:105" s="96" customFormat="1" ht="12.75">
      <c r="A130" s="97">
        <f t="shared" si="15"/>
        <v>122</v>
      </c>
      <c r="B130" s="103"/>
      <c r="C130" s="100"/>
      <c r="D130" s="100"/>
      <c r="E130" s="100"/>
      <c r="F130" s="99">
        <v>0</v>
      </c>
      <c r="G130" s="92">
        <v>0</v>
      </c>
      <c r="H130" s="140">
        <f t="shared" si="12"/>
        <v>0</v>
      </c>
      <c r="I130" s="140">
        <f t="shared" si="13"/>
        <v>0</v>
      </c>
      <c r="J130" s="141">
        <f t="shared" si="14"/>
      </c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  <c r="BN130" s="95"/>
      <c r="BO130" s="95"/>
      <c r="BP130" s="95"/>
      <c r="BQ130" s="95"/>
      <c r="BR130" s="95"/>
      <c r="BS130" s="95"/>
      <c r="BT130" s="95"/>
      <c r="BU130" s="95"/>
      <c r="BV130" s="95"/>
      <c r="BW130" s="95"/>
      <c r="BX130" s="95"/>
      <c r="BY130" s="95"/>
      <c r="BZ130" s="95"/>
      <c r="CA130" s="95"/>
      <c r="CB130" s="95"/>
      <c r="CC130" s="95"/>
      <c r="CD130" s="95"/>
      <c r="CE130" s="95"/>
      <c r="CF130" s="95"/>
      <c r="CG130" s="95"/>
      <c r="CH130" s="95"/>
      <c r="CI130" s="95"/>
      <c r="CJ130" s="95"/>
      <c r="CK130" s="95"/>
      <c r="CL130" s="95"/>
      <c r="CM130" s="95"/>
      <c r="CN130" s="95"/>
      <c r="CO130" s="95"/>
      <c r="CP130" s="95"/>
      <c r="CQ130" s="95"/>
      <c r="CR130" s="95"/>
      <c r="CS130" s="95"/>
      <c r="CT130" s="95"/>
      <c r="CU130" s="95"/>
      <c r="CV130" s="95"/>
      <c r="CW130" s="95"/>
      <c r="CX130" s="95"/>
      <c r="CY130" s="95"/>
      <c r="CZ130" s="95"/>
      <c r="DA130" s="95"/>
    </row>
    <row r="131" spans="1:105" s="96" customFormat="1" ht="12.75">
      <c r="A131" s="97">
        <f t="shared" si="15"/>
        <v>123</v>
      </c>
      <c r="B131" s="103"/>
      <c r="C131" s="100"/>
      <c r="D131" s="100"/>
      <c r="E131" s="100"/>
      <c r="F131" s="99">
        <v>0</v>
      </c>
      <c r="G131" s="92">
        <v>0</v>
      </c>
      <c r="H131" s="140">
        <f t="shared" si="12"/>
        <v>0</v>
      </c>
      <c r="I131" s="140">
        <f t="shared" si="13"/>
        <v>0</v>
      </c>
      <c r="J131" s="141">
        <f t="shared" si="14"/>
      </c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  <c r="BN131" s="95"/>
      <c r="BO131" s="95"/>
      <c r="BP131" s="95"/>
      <c r="BQ131" s="95"/>
      <c r="BR131" s="95"/>
      <c r="BS131" s="95"/>
      <c r="BT131" s="95"/>
      <c r="BU131" s="95"/>
      <c r="BV131" s="95"/>
      <c r="BW131" s="95"/>
      <c r="BX131" s="95"/>
      <c r="BY131" s="95"/>
      <c r="BZ131" s="95"/>
      <c r="CA131" s="95"/>
      <c r="CB131" s="95"/>
      <c r="CC131" s="95"/>
      <c r="CD131" s="95"/>
      <c r="CE131" s="95"/>
      <c r="CF131" s="95"/>
      <c r="CG131" s="95"/>
      <c r="CH131" s="95"/>
      <c r="CI131" s="95"/>
      <c r="CJ131" s="95"/>
      <c r="CK131" s="95"/>
      <c r="CL131" s="95"/>
      <c r="CM131" s="95"/>
      <c r="CN131" s="95"/>
      <c r="CO131" s="95"/>
      <c r="CP131" s="95"/>
      <c r="CQ131" s="95"/>
      <c r="CR131" s="95"/>
      <c r="CS131" s="95"/>
      <c r="CT131" s="95"/>
      <c r="CU131" s="95"/>
      <c r="CV131" s="95"/>
      <c r="CW131" s="95"/>
      <c r="CX131" s="95"/>
      <c r="CY131" s="95"/>
      <c r="CZ131" s="95"/>
      <c r="DA131" s="95"/>
    </row>
    <row r="132" spans="1:105" s="96" customFormat="1" ht="12.75">
      <c r="A132" s="97">
        <f t="shared" si="15"/>
        <v>124</v>
      </c>
      <c r="B132" s="103"/>
      <c r="C132" s="100"/>
      <c r="D132" s="100"/>
      <c r="E132" s="100"/>
      <c r="F132" s="99">
        <v>0</v>
      </c>
      <c r="G132" s="92">
        <v>0</v>
      </c>
      <c r="H132" s="140">
        <f t="shared" si="12"/>
        <v>0</v>
      </c>
      <c r="I132" s="140">
        <f t="shared" si="13"/>
        <v>0</v>
      </c>
      <c r="J132" s="141">
        <f t="shared" si="14"/>
      </c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  <c r="BN132" s="95"/>
      <c r="BO132" s="95"/>
      <c r="BP132" s="95"/>
      <c r="BQ132" s="95"/>
      <c r="BR132" s="95"/>
      <c r="BS132" s="95"/>
      <c r="BT132" s="95"/>
      <c r="BU132" s="95"/>
      <c r="BV132" s="95"/>
      <c r="BW132" s="95"/>
      <c r="BX132" s="95"/>
      <c r="BY132" s="95"/>
      <c r="BZ132" s="95"/>
      <c r="CA132" s="95"/>
      <c r="CB132" s="95"/>
      <c r="CC132" s="95"/>
      <c r="CD132" s="95"/>
      <c r="CE132" s="95"/>
      <c r="CF132" s="95"/>
      <c r="CG132" s="95"/>
      <c r="CH132" s="95"/>
      <c r="CI132" s="95"/>
      <c r="CJ132" s="95"/>
      <c r="CK132" s="95"/>
      <c r="CL132" s="95"/>
      <c r="CM132" s="95"/>
      <c r="CN132" s="95"/>
      <c r="CO132" s="95"/>
      <c r="CP132" s="95"/>
      <c r="CQ132" s="95"/>
      <c r="CR132" s="95"/>
      <c r="CS132" s="95"/>
      <c r="CT132" s="95"/>
      <c r="CU132" s="95"/>
      <c r="CV132" s="95"/>
      <c r="CW132" s="95"/>
      <c r="CX132" s="95"/>
      <c r="CY132" s="95"/>
      <c r="CZ132" s="95"/>
      <c r="DA132" s="95"/>
    </row>
    <row r="133" spans="1:105" s="96" customFormat="1" ht="12.75">
      <c r="A133" s="97">
        <f t="shared" si="15"/>
        <v>125</v>
      </c>
      <c r="B133" s="103"/>
      <c r="C133" s="100"/>
      <c r="D133" s="100"/>
      <c r="E133" s="100"/>
      <c r="F133" s="99">
        <v>0</v>
      </c>
      <c r="G133" s="92">
        <v>0</v>
      </c>
      <c r="H133" s="140">
        <f t="shared" si="12"/>
        <v>0</v>
      </c>
      <c r="I133" s="140">
        <f t="shared" si="13"/>
        <v>0</v>
      </c>
      <c r="J133" s="141">
        <f t="shared" si="14"/>
      </c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95"/>
      <c r="BP133" s="95"/>
      <c r="BQ133" s="95"/>
      <c r="BR133" s="95"/>
      <c r="BS133" s="95"/>
      <c r="BT133" s="95"/>
      <c r="BU133" s="95"/>
      <c r="BV133" s="95"/>
      <c r="BW133" s="95"/>
      <c r="BX133" s="95"/>
      <c r="BY133" s="95"/>
      <c r="BZ133" s="95"/>
      <c r="CA133" s="95"/>
      <c r="CB133" s="95"/>
      <c r="CC133" s="95"/>
      <c r="CD133" s="95"/>
      <c r="CE133" s="95"/>
      <c r="CF133" s="95"/>
      <c r="CG133" s="95"/>
      <c r="CH133" s="95"/>
      <c r="CI133" s="95"/>
      <c r="CJ133" s="95"/>
      <c r="CK133" s="95"/>
      <c r="CL133" s="95"/>
      <c r="CM133" s="95"/>
      <c r="CN133" s="95"/>
      <c r="CO133" s="95"/>
      <c r="CP133" s="95"/>
      <c r="CQ133" s="95"/>
      <c r="CR133" s="95"/>
      <c r="CS133" s="95"/>
      <c r="CT133" s="95"/>
      <c r="CU133" s="95"/>
      <c r="CV133" s="95"/>
      <c r="CW133" s="95"/>
      <c r="CX133" s="95"/>
      <c r="CY133" s="95"/>
      <c r="CZ133" s="95"/>
      <c r="DA133" s="95"/>
    </row>
    <row r="134" spans="1:105" s="96" customFormat="1" ht="12.75">
      <c r="A134" s="97">
        <f t="shared" si="15"/>
        <v>126</v>
      </c>
      <c r="B134" s="103"/>
      <c r="C134" s="100"/>
      <c r="D134" s="100"/>
      <c r="E134" s="100"/>
      <c r="F134" s="99">
        <v>0</v>
      </c>
      <c r="G134" s="92">
        <v>0</v>
      </c>
      <c r="H134" s="140">
        <f t="shared" si="12"/>
        <v>0</v>
      </c>
      <c r="I134" s="140">
        <f t="shared" si="13"/>
        <v>0</v>
      </c>
      <c r="J134" s="141">
        <f t="shared" si="14"/>
      </c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5"/>
      <c r="BR134" s="95"/>
      <c r="BS134" s="95"/>
      <c r="BT134" s="95"/>
      <c r="BU134" s="95"/>
      <c r="BV134" s="95"/>
      <c r="BW134" s="95"/>
      <c r="BX134" s="95"/>
      <c r="BY134" s="95"/>
      <c r="BZ134" s="95"/>
      <c r="CA134" s="95"/>
      <c r="CB134" s="95"/>
      <c r="CC134" s="95"/>
      <c r="CD134" s="95"/>
      <c r="CE134" s="95"/>
      <c r="CF134" s="95"/>
      <c r="CG134" s="95"/>
      <c r="CH134" s="95"/>
      <c r="CI134" s="95"/>
      <c r="CJ134" s="95"/>
      <c r="CK134" s="95"/>
      <c r="CL134" s="95"/>
      <c r="CM134" s="95"/>
      <c r="CN134" s="95"/>
      <c r="CO134" s="95"/>
      <c r="CP134" s="95"/>
      <c r="CQ134" s="95"/>
      <c r="CR134" s="95"/>
      <c r="CS134" s="95"/>
      <c r="CT134" s="95"/>
      <c r="CU134" s="95"/>
      <c r="CV134" s="95"/>
      <c r="CW134" s="95"/>
      <c r="CX134" s="95"/>
      <c r="CY134" s="95"/>
      <c r="CZ134" s="95"/>
      <c r="DA134" s="95"/>
    </row>
    <row r="135" spans="1:105" s="96" customFormat="1" ht="12.75">
      <c r="A135" s="97">
        <f t="shared" si="15"/>
        <v>127</v>
      </c>
      <c r="B135" s="103"/>
      <c r="C135" s="100"/>
      <c r="D135" s="100"/>
      <c r="E135" s="100"/>
      <c r="F135" s="99">
        <v>0</v>
      </c>
      <c r="G135" s="92">
        <v>0</v>
      </c>
      <c r="H135" s="140">
        <f t="shared" si="12"/>
        <v>0</v>
      </c>
      <c r="I135" s="140">
        <f t="shared" si="13"/>
        <v>0</v>
      </c>
      <c r="J135" s="141">
        <f t="shared" si="14"/>
      </c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  <c r="BP135" s="95"/>
      <c r="BQ135" s="95"/>
      <c r="BR135" s="95"/>
      <c r="BS135" s="95"/>
      <c r="BT135" s="95"/>
      <c r="BU135" s="95"/>
      <c r="BV135" s="95"/>
      <c r="BW135" s="95"/>
      <c r="BX135" s="95"/>
      <c r="BY135" s="95"/>
      <c r="BZ135" s="95"/>
      <c r="CA135" s="95"/>
      <c r="CB135" s="95"/>
      <c r="CC135" s="95"/>
      <c r="CD135" s="95"/>
      <c r="CE135" s="95"/>
      <c r="CF135" s="95"/>
      <c r="CG135" s="95"/>
      <c r="CH135" s="95"/>
      <c r="CI135" s="95"/>
      <c r="CJ135" s="95"/>
      <c r="CK135" s="95"/>
      <c r="CL135" s="95"/>
      <c r="CM135" s="95"/>
      <c r="CN135" s="95"/>
      <c r="CO135" s="95"/>
      <c r="CP135" s="95"/>
      <c r="CQ135" s="95"/>
      <c r="CR135" s="95"/>
      <c r="CS135" s="95"/>
      <c r="CT135" s="95"/>
      <c r="CU135" s="95"/>
      <c r="CV135" s="95"/>
      <c r="CW135" s="95"/>
      <c r="CX135" s="95"/>
      <c r="CY135" s="95"/>
      <c r="CZ135" s="95"/>
      <c r="DA135" s="95"/>
    </row>
    <row r="136" spans="1:105" s="96" customFormat="1" ht="12.75">
      <c r="A136" s="97">
        <f t="shared" si="15"/>
        <v>128</v>
      </c>
      <c r="B136" s="103"/>
      <c r="C136" s="100"/>
      <c r="D136" s="100"/>
      <c r="E136" s="100"/>
      <c r="F136" s="99">
        <v>0</v>
      </c>
      <c r="G136" s="92">
        <v>0</v>
      </c>
      <c r="H136" s="140">
        <f t="shared" si="12"/>
        <v>0</v>
      </c>
      <c r="I136" s="140">
        <f t="shared" si="13"/>
        <v>0</v>
      </c>
      <c r="J136" s="141">
        <f t="shared" si="14"/>
      </c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  <c r="BV136" s="95"/>
      <c r="BW136" s="95"/>
      <c r="BX136" s="95"/>
      <c r="BY136" s="95"/>
      <c r="BZ136" s="95"/>
      <c r="CA136" s="95"/>
      <c r="CB136" s="95"/>
      <c r="CC136" s="95"/>
      <c r="CD136" s="95"/>
      <c r="CE136" s="95"/>
      <c r="CF136" s="95"/>
      <c r="CG136" s="95"/>
      <c r="CH136" s="95"/>
      <c r="CI136" s="95"/>
      <c r="CJ136" s="95"/>
      <c r="CK136" s="95"/>
      <c r="CL136" s="95"/>
      <c r="CM136" s="95"/>
      <c r="CN136" s="95"/>
      <c r="CO136" s="95"/>
      <c r="CP136" s="95"/>
      <c r="CQ136" s="95"/>
      <c r="CR136" s="95"/>
      <c r="CS136" s="95"/>
      <c r="CT136" s="95"/>
      <c r="CU136" s="95"/>
      <c r="CV136" s="95"/>
      <c r="CW136" s="95"/>
      <c r="CX136" s="95"/>
      <c r="CY136" s="95"/>
      <c r="CZ136" s="95"/>
      <c r="DA136" s="95"/>
    </row>
    <row r="137" spans="1:105" s="96" customFormat="1" ht="12.75">
      <c r="A137" s="97">
        <f t="shared" si="15"/>
        <v>129</v>
      </c>
      <c r="B137" s="103"/>
      <c r="C137" s="100"/>
      <c r="D137" s="100"/>
      <c r="E137" s="100"/>
      <c r="F137" s="99">
        <v>0</v>
      </c>
      <c r="G137" s="92">
        <v>0</v>
      </c>
      <c r="H137" s="140">
        <f aca="true" t="shared" si="16" ref="H137:H168">G137*SensibO</f>
        <v>0</v>
      </c>
      <c r="I137" s="140">
        <f aca="true" t="shared" si="17" ref="I137:I168">F137*H137</f>
        <v>0</v>
      </c>
      <c r="J137" s="141">
        <f aca="true" t="shared" si="18" ref="J137:J168">IF(I137&gt;0,RANK(I137,OportPreVE,0),"")</f>
      </c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  <c r="BN137" s="95"/>
      <c r="BO137" s="95"/>
      <c r="BP137" s="95"/>
      <c r="BQ137" s="95"/>
      <c r="BR137" s="95"/>
      <c r="BS137" s="95"/>
      <c r="BT137" s="95"/>
      <c r="BU137" s="95"/>
      <c r="BV137" s="95"/>
      <c r="BW137" s="95"/>
      <c r="BX137" s="95"/>
      <c r="BY137" s="95"/>
      <c r="BZ137" s="95"/>
      <c r="CA137" s="95"/>
      <c r="CB137" s="95"/>
      <c r="CC137" s="95"/>
      <c r="CD137" s="95"/>
      <c r="CE137" s="95"/>
      <c r="CF137" s="95"/>
      <c r="CG137" s="95"/>
      <c r="CH137" s="95"/>
      <c r="CI137" s="95"/>
      <c r="CJ137" s="95"/>
      <c r="CK137" s="95"/>
      <c r="CL137" s="95"/>
      <c r="CM137" s="95"/>
      <c r="CN137" s="95"/>
      <c r="CO137" s="95"/>
      <c r="CP137" s="95"/>
      <c r="CQ137" s="95"/>
      <c r="CR137" s="95"/>
      <c r="CS137" s="95"/>
      <c r="CT137" s="95"/>
      <c r="CU137" s="95"/>
      <c r="CV137" s="95"/>
      <c r="CW137" s="95"/>
      <c r="CX137" s="95"/>
      <c r="CY137" s="95"/>
      <c r="CZ137" s="95"/>
      <c r="DA137" s="95"/>
    </row>
    <row r="138" spans="1:105" s="96" customFormat="1" ht="12.75">
      <c r="A138" s="97">
        <f aca="true" t="shared" si="19" ref="A138:A169">A137+1</f>
        <v>130</v>
      </c>
      <c r="B138" s="103"/>
      <c r="C138" s="100"/>
      <c r="D138" s="100"/>
      <c r="E138" s="100"/>
      <c r="F138" s="99">
        <v>0</v>
      </c>
      <c r="G138" s="92">
        <v>0</v>
      </c>
      <c r="H138" s="140">
        <f t="shared" si="16"/>
        <v>0</v>
      </c>
      <c r="I138" s="140">
        <f t="shared" si="17"/>
        <v>0</v>
      </c>
      <c r="J138" s="141">
        <f t="shared" si="18"/>
      </c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  <c r="BN138" s="95"/>
      <c r="BO138" s="95"/>
      <c r="BP138" s="95"/>
      <c r="BQ138" s="95"/>
      <c r="BR138" s="95"/>
      <c r="BS138" s="95"/>
      <c r="BT138" s="95"/>
      <c r="BU138" s="95"/>
      <c r="BV138" s="95"/>
      <c r="BW138" s="95"/>
      <c r="BX138" s="95"/>
      <c r="BY138" s="95"/>
      <c r="BZ138" s="95"/>
      <c r="CA138" s="95"/>
      <c r="CB138" s="95"/>
      <c r="CC138" s="95"/>
      <c r="CD138" s="95"/>
      <c r="CE138" s="95"/>
      <c r="CF138" s="95"/>
      <c r="CG138" s="95"/>
      <c r="CH138" s="95"/>
      <c r="CI138" s="95"/>
      <c r="CJ138" s="95"/>
      <c r="CK138" s="95"/>
      <c r="CL138" s="95"/>
      <c r="CM138" s="95"/>
      <c r="CN138" s="95"/>
      <c r="CO138" s="95"/>
      <c r="CP138" s="95"/>
      <c r="CQ138" s="95"/>
      <c r="CR138" s="95"/>
      <c r="CS138" s="95"/>
      <c r="CT138" s="95"/>
      <c r="CU138" s="95"/>
      <c r="CV138" s="95"/>
      <c r="CW138" s="95"/>
      <c r="CX138" s="95"/>
      <c r="CY138" s="95"/>
      <c r="CZ138" s="95"/>
      <c r="DA138" s="95"/>
    </row>
    <row r="139" spans="1:105" s="96" customFormat="1" ht="12.75">
      <c r="A139" s="97">
        <f t="shared" si="19"/>
        <v>131</v>
      </c>
      <c r="B139" s="103"/>
      <c r="C139" s="100"/>
      <c r="D139" s="100"/>
      <c r="E139" s="100"/>
      <c r="F139" s="99">
        <v>0</v>
      </c>
      <c r="G139" s="92">
        <v>0</v>
      </c>
      <c r="H139" s="140">
        <f t="shared" si="16"/>
        <v>0</v>
      </c>
      <c r="I139" s="140">
        <f t="shared" si="17"/>
        <v>0</v>
      </c>
      <c r="J139" s="141">
        <f t="shared" si="18"/>
      </c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  <c r="BN139" s="95"/>
      <c r="BO139" s="95"/>
      <c r="BP139" s="95"/>
      <c r="BQ139" s="95"/>
      <c r="BR139" s="95"/>
      <c r="BS139" s="95"/>
      <c r="BT139" s="95"/>
      <c r="BU139" s="95"/>
      <c r="BV139" s="95"/>
      <c r="BW139" s="95"/>
      <c r="BX139" s="95"/>
      <c r="BY139" s="95"/>
      <c r="BZ139" s="95"/>
      <c r="CA139" s="95"/>
      <c r="CB139" s="95"/>
      <c r="CC139" s="95"/>
      <c r="CD139" s="95"/>
      <c r="CE139" s="95"/>
      <c r="CF139" s="95"/>
      <c r="CG139" s="95"/>
      <c r="CH139" s="95"/>
      <c r="CI139" s="95"/>
      <c r="CJ139" s="95"/>
      <c r="CK139" s="95"/>
      <c r="CL139" s="95"/>
      <c r="CM139" s="95"/>
      <c r="CN139" s="95"/>
      <c r="CO139" s="95"/>
      <c r="CP139" s="95"/>
      <c r="CQ139" s="95"/>
      <c r="CR139" s="95"/>
      <c r="CS139" s="95"/>
      <c r="CT139" s="95"/>
      <c r="CU139" s="95"/>
      <c r="CV139" s="95"/>
      <c r="CW139" s="95"/>
      <c r="CX139" s="95"/>
      <c r="CY139" s="95"/>
      <c r="CZ139" s="95"/>
      <c r="DA139" s="95"/>
    </row>
    <row r="140" spans="1:105" s="96" customFormat="1" ht="12.75">
      <c r="A140" s="97">
        <f t="shared" si="19"/>
        <v>132</v>
      </c>
      <c r="B140" s="103"/>
      <c r="C140" s="100"/>
      <c r="D140" s="100"/>
      <c r="E140" s="100"/>
      <c r="F140" s="99">
        <v>0</v>
      </c>
      <c r="G140" s="92">
        <v>0</v>
      </c>
      <c r="H140" s="140">
        <f t="shared" si="16"/>
        <v>0</v>
      </c>
      <c r="I140" s="140">
        <f t="shared" si="17"/>
        <v>0</v>
      </c>
      <c r="J140" s="141">
        <f t="shared" si="18"/>
      </c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  <c r="BN140" s="95"/>
      <c r="BO140" s="95"/>
      <c r="BP140" s="95"/>
      <c r="BQ140" s="95"/>
      <c r="BR140" s="95"/>
      <c r="BS140" s="95"/>
      <c r="BT140" s="95"/>
      <c r="BU140" s="95"/>
      <c r="BV140" s="95"/>
      <c r="BW140" s="95"/>
      <c r="BX140" s="95"/>
      <c r="BY140" s="95"/>
      <c r="BZ140" s="95"/>
      <c r="CA140" s="95"/>
      <c r="CB140" s="95"/>
      <c r="CC140" s="95"/>
      <c r="CD140" s="95"/>
      <c r="CE140" s="95"/>
      <c r="CF140" s="95"/>
      <c r="CG140" s="95"/>
      <c r="CH140" s="95"/>
      <c r="CI140" s="95"/>
      <c r="CJ140" s="95"/>
      <c r="CK140" s="95"/>
      <c r="CL140" s="95"/>
      <c r="CM140" s="95"/>
      <c r="CN140" s="95"/>
      <c r="CO140" s="95"/>
      <c r="CP140" s="95"/>
      <c r="CQ140" s="95"/>
      <c r="CR140" s="95"/>
      <c r="CS140" s="95"/>
      <c r="CT140" s="95"/>
      <c r="CU140" s="95"/>
      <c r="CV140" s="95"/>
      <c r="CW140" s="95"/>
      <c r="CX140" s="95"/>
      <c r="CY140" s="95"/>
      <c r="CZ140" s="95"/>
      <c r="DA140" s="95"/>
    </row>
    <row r="141" spans="1:105" s="96" customFormat="1" ht="12.75">
      <c r="A141" s="97">
        <f t="shared" si="19"/>
        <v>133</v>
      </c>
      <c r="B141" s="103"/>
      <c r="C141" s="100"/>
      <c r="D141" s="100"/>
      <c r="E141" s="100"/>
      <c r="F141" s="99">
        <v>0</v>
      </c>
      <c r="G141" s="92">
        <v>0</v>
      </c>
      <c r="H141" s="140">
        <f t="shared" si="16"/>
        <v>0</v>
      </c>
      <c r="I141" s="140">
        <f t="shared" si="17"/>
        <v>0</v>
      </c>
      <c r="J141" s="141">
        <f t="shared" si="18"/>
      </c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5"/>
      <c r="BR141" s="95"/>
      <c r="BS141" s="95"/>
      <c r="BT141" s="95"/>
      <c r="BU141" s="95"/>
      <c r="BV141" s="95"/>
      <c r="BW141" s="95"/>
      <c r="BX141" s="95"/>
      <c r="BY141" s="95"/>
      <c r="BZ141" s="95"/>
      <c r="CA141" s="95"/>
      <c r="CB141" s="95"/>
      <c r="CC141" s="95"/>
      <c r="CD141" s="95"/>
      <c r="CE141" s="95"/>
      <c r="CF141" s="95"/>
      <c r="CG141" s="95"/>
      <c r="CH141" s="95"/>
      <c r="CI141" s="95"/>
      <c r="CJ141" s="95"/>
      <c r="CK141" s="95"/>
      <c r="CL141" s="95"/>
      <c r="CM141" s="95"/>
      <c r="CN141" s="95"/>
      <c r="CO141" s="95"/>
      <c r="CP141" s="95"/>
      <c r="CQ141" s="95"/>
      <c r="CR141" s="95"/>
      <c r="CS141" s="95"/>
      <c r="CT141" s="95"/>
      <c r="CU141" s="95"/>
      <c r="CV141" s="95"/>
      <c r="CW141" s="95"/>
      <c r="CX141" s="95"/>
      <c r="CY141" s="95"/>
      <c r="CZ141" s="95"/>
      <c r="DA141" s="95"/>
    </row>
    <row r="142" spans="1:105" s="96" customFormat="1" ht="12.75">
      <c r="A142" s="97">
        <f t="shared" si="19"/>
        <v>134</v>
      </c>
      <c r="B142" s="103"/>
      <c r="C142" s="100"/>
      <c r="D142" s="100"/>
      <c r="E142" s="100"/>
      <c r="F142" s="99">
        <v>0</v>
      </c>
      <c r="G142" s="92">
        <v>0</v>
      </c>
      <c r="H142" s="140">
        <f t="shared" si="16"/>
        <v>0</v>
      </c>
      <c r="I142" s="140">
        <f t="shared" si="17"/>
        <v>0</v>
      </c>
      <c r="J142" s="141">
        <f t="shared" si="18"/>
      </c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  <c r="BQ142" s="95"/>
      <c r="BR142" s="95"/>
      <c r="BS142" s="95"/>
      <c r="BT142" s="95"/>
      <c r="BU142" s="95"/>
      <c r="BV142" s="95"/>
      <c r="BW142" s="95"/>
      <c r="BX142" s="95"/>
      <c r="BY142" s="95"/>
      <c r="BZ142" s="95"/>
      <c r="CA142" s="95"/>
      <c r="CB142" s="95"/>
      <c r="CC142" s="95"/>
      <c r="CD142" s="95"/>
      <c r="CE142" s="95"/>
      <c r="CF142" s="95"/>
      <c r="CG142" s="95"/>
      <c r="CH142" s="95"/>
      <c r="CI142" s="95"/>
      <c r="CJ142" s="95"/>
      <c r="CK142" s="95"/>
      <c r="CL142" s="95"/>
      <c r="CM142" s="95"/>
      <c r="CN142" s="95"/>
      <c r="CO142" s="95"/>
      <c r="CP142" s="95"/>
      <c r="CQ142" s="95"/>
      <c r="CR142" s="95"/>
      <c r="CS142" s="95"/>
      <c r="CT142" s="95"/>
      <c r="CU142" s="95"/>
      <c r="CV142" s="95"/>
      <c r="CW142" s="95"/>
      <c r="CX142" s="95"/>
      <c r="CY142" s="95"/>
      <c r="CZ142" s="95"/>
      <c r="DA142" s="95"/>
    </row>
    <row r="143" spans="1:105" s="96" customFormat="1" ht="12.75">
      <c r="A143" s="97">
        <f t="shared" si="19"/>
        <v>135</v>
      </c>
      <c r="B143" s="103"/>
      <c r="C143" s="100"/>
      <c r="D143" s="100"/>
      <c r="E143" s="100"/>
      <c r="F143" s="99">
        <v>0</v>
      </c>
      <c r="G143" s="92">
        <v>0</v>
      </c>
      <c r="H143" s="140">
        <f t="shared" si="16"/>
        <v>0</v>
      </c>
      <c r="I143" s="140">
        <f t="shared" si="17"/>
        <v>0</v>
      </c>
      <c r="J143" s="141">
        <f t="shared" si="18"/>
      </c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  <c r="BN143" s="95"/>
      <c r="BO143" s="95"/>
      <c r="BP143" s="95"/>
      <c r="BQ143" s="95"/>
      <c r="BR143" s="95"/>
      <c r="BS143" s="95"/>
      <c r="BT143" s="95"/>
      <c r="BU143" s="95"/>
      <c r="BV143" s="95"/>
      <c r="BW143" s="95"/>
      <c r="BX143" s="95"/>
      <c r="BY143" s="95"/>
      <c r="BZ143" s="95"/>
      <c r="CA143" s="95"/>
      <c r="CB143" s="95"/>
      <c r="CC143" s="95"/>
      <c r="CD143" s="95"/>
      <c r="CE143" s="95"/>
      <c r="CF143" s="95"/>
      <c r="CG143" s="95"/>
      <c r="CH143" s="95"/>
      <c r="CI143" s="95"/>
      <c r="CJ143" s="95"/>
      <c r="CK143" s="95"/>
      <c r="CL143" s="95"/>
      <c r="CM143" s="95"/>
      <c r="CN143" s="95"/>
      <c r="CO143" s="95"/>
      <c r="CP143" s="95"/>
      <c r="CQ143" s="95"/>
      <c r="CR143" s="95"/>
      <c r="CS143" s="95"/>
      <c r="CT143" s="95"/>
      <c r="CU143" s="95"/>
      <c r="CV143" s="95"/>
      <c r="CW143" s="95"/>
      <c r="CX143" s="95"/>
      <c r="CY143" s="95"/>
      <c r="CZ143" s="95"/>
      <c r="DA143" s="95"/>
    </row>
    <row r="144" spans="1:105" s="96" customFormat="1" ht="12.75">
      <c r="A144" s="97">
        <f t="shared" si="19"/>
        <v>136</v>
      </c>
      <c r="B144" s="103"/>
      <c r="C144" s="100"/>
      <c r="D144" s="100"/>
      <c r="E144" s="100"/>
      <c r="F144" s="99">
        <v>0</v>
      </c>
      <c r="G144" s="92">
        <v>0</v>
      </c>
      <c r="H144" s="140">
        <f t="shared" si="16"/>
        <v>0</v>
      </c>
      <c r="I144" s="140">
        <f t="shared" si="17"/>
        <v>0</v>
      </c>
      <c r="J144" s="141">
        <f t="shared" si="18"/>
      </c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  <c r="BM144" s="95"/>
      <c r="BN144" s="95"/>
      <c r="BO144" s="95"/>
      <c r="BP144" s="95"/>
      <c r="BQ144" s="95"/>
      <c r="BR144" s="95"/>
      <c r="BS144" s="95"/>
      <c r="BT144" s="95"/>
      <c r="BU144" s="95"/>
      <c r="BV144" s="95"/>
      <c r="BW144" s="95"/>
      <c r="BX144" s="95"/>
      <c r="BY144" s="95"/>
      <c r="BZ144" s="95"/>
      <c r="CA144" s="95"/>
      <c r="CB144" s="95"/>
      <c r="CC144" s="95"/>
      <c r="CD144" s="95"/>
      <c r="CE144" s="95"/>
      <c r="CF144" s="95"/>
      <c r="CG144" s="95"/>
      <c r="CH144" s="95"/>
      <c r="CI144" s="95"/>
      <c r="CJ144" s="95"/>
      <c r="CK144" s="95"/>
      <c r="CL144" s="95"/>
      <c r="CM144" s="95"/>
      <c r="CN144" s="95"/>
      <c r="CO144" s="95"/>
      <c r="CP144" s="95"/>
      <c r="CQ144" s="95"/>
      <c r="CR144" s="95"/>
      <c r="CS144" s="95"/>
      <c r="CT144" s="95"/>
      <c r="CU144" s="95"/>
      <c r="CV144" s="95"/>
      <c r="CW144" s="95"/>
      <c r="CX144" s="95"/>
      <c r="CY144" s="95"/>
      <c r="CZ144" s="95"/>
      <c r="DA144" s="95"/>
    </row>
    <row r="145" spans="1:105" s="96" customFormat="1" ht="12.75">
      <c r="A145" s="97">
        <f t="shared" si="19"/>
        <v>137</v>
      </c>
      <c r="B145" s="103"/>
      <c r="C145" s="100"/>
      <c r="D145" s="100"/>
      <c r="E145" s="100"/>
      <c r="F145" s="99">
        <v>0</v>
      </c>
      <c r="G145" s="92">
        <v>0</v>
      </c>
      <c r="H145" s="140">
        <f t="shared" si="16"/>
        <v>0</v>
      </c>
      <c r="I145" s="140">
        <f t="shared" si="17"/>
        <v>0</v>
      </c>
      <c r="J145" s="141">
        <f t="shared" si="18"/>
      </c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  <c r="BQ145" s="95"/>
      <c r="BR145" s="95"/>
      <c r="BS145" s="95"/>
      <c r="BT145" s="95"/>
      <c r="BU145" s="95"/>
      <c r="BV145" s="95"/>
      <c r="BW145" s="95"/>
      <c r="BX145" s="95"/>
      <c r="BY145" s="95"/>
      <c r="BZ145" s="95"/>
      <c r="CA145" s="95"/>
      <c r="CB145" s="95"/>
      <c r="CC145" s="95"/>
      <c r="CD145" s="95"/>
      <c r="CE145" s="95"/>
      <c r="CF145" s="95"/>
      <c r="CG145" s="95"/>
      <c r="CH145" s="95"/>
      <c r="CI145" s="95"/>
      <c r="CJ145" s="95"/>
      <c r="CK145" s="95"/>
      <c r="CL145" s="95"/>
      <c r="CM145" s="95"/>
      <c r="CN145" s="95"/>
      <c r="CO145" s="95"/>
      <c r="CP145" s="95"/>
      <c r="CQ145" s="95"/>
      <c r="CR145" s="95"/>
      <c r="CS145" s="95"/>
      <c r="CT145" s="95"/>
      <c r="CU145" s="95"/>
      <c r="CV145" s="95"/>
      <c r="CW145" s="95"/>
      <c r="CX145" s="95"/>
      <c r="CY145" s="95"/>
      <c r="CZ145" s="95"/>
      <c r="DA145" s="95"/>
    </row>
    <row r="146" spans="1:105" s="96" customFormat="1" ht="12.75">
      <c r="A146" s="97">
        <f t="shared" si="19"/>
        <v>138</v>
      </c>
      <c r="B146" s="103"/>
      <c r="C146" s="100"/>
      <c r="D146" s="100"/>
      <c r="E146" s="100"/>
      <c r="F146" s="99">
        <v>0</v>
      </c>
      <c r="G146" s="92">
        <v>0</v>
      </c>
      <c r="H146" s="140">
        <f t="shared" si="16"/>
        <v>0</v>
      </c>
      <c r="I146" s="140">
        <f t="shared" si="17"/>
        <v>0</v>
      </c>
      <c r="J146" s="141">
        <f t="shared" si="18"/>
      </c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  <c r="BN146" s="95"/>
      <c r="BO146" s="95"/>
      <c r="BP146" s="95"/>
      <c r="BQ146" s="95"/>
      <c r="BR146" s="95"/>
      <c r="BS146" s="95"/>
      <c r="BT146" s="95"/>
      <c r="BU146" s="95"/>
      <c r="BV146" s="95"/>
      <c r="BW146" s="95"/>
      <c r="BX146" s="95"/>
      <c r="BY146" s="95"/>
      <c r="BZ146" s="95"/>
      <c r="CA146" s="95"/>
      <c r="CB146" s="95"/>
      <c r="CC146" s="95"/>
      <c r="CD146" s="95"/>
      <c r="CE146" s="95"/>
      <c r="CF146" s="95"/>
      <c r="CG146" s="95"/>
      <c r="CH146" s="95"/>
      <c r="CI146" s="95"/>
      <c r="CJ146" s="95"/>
      <c r="CK146" s="95"/>
      <c r="CL146" s="95"/>
      <c r="CM146" s="95"/>
      <c r="CN146" s="95"/>
      <c r="CO146" s="95"/>
      <c r="CP146" s="95"/>
      <c r="CQ146" s="95"/>
      <c r="CR146" s="95"/>
      <c r="CS146" s="95"/>
      <c r="CT146" s="95"/>
      <c r="CU146" s="95"/>
      <c r="CV146" s="95"/>
      <c r="CW146" s="95"/>
      <c r="CX146" s="95"/>
      <c r="CY146" s="95"/>
      <c r="CZ146" s="95"/>
      <c r="DA146" s="95"/>
    </row>
    <row r="147" spans="1:105" s="96" customFormat="1" ht="12.75">
      <c r="A147" s="97">
        <f t="shared" si="19"/>
        <v>139</v>
      </c>
      <c r="B147" s="103"/>
      <c r="C147" s="100"/>
      <c r="D147" s="100"/>
      <c r="E147" s="100"/>
      <c r="F147" s="99">
        <v>0</v>
      </c>
      <c r="G147" s="92">
        <v>0</v>
      </c>
      <c r="H147" s="140">
        <f t="shared" si="16"/>
        <v>0</v>
      </c>
      <c r="I147" s="140">
        <f t="shared" si="17"/>
        <v>0</v>
      </c>
      <c r="J147" s="141">
        <f t="shared" si="18"/>
      </c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  <c r="BN147" s="95"/>
      <c r="BO147" s="95"/>
      <c r="BP147" s="95"/>
      <c r="BQ147" s="95"/>
      <c r="BR147" s="95"/>
      <c r="BS147" s="95"/>
      <c r="BT147" s="95"/>
      <c r="BU147" s="95"/>
      <c r="BV147" s="95"/>
      <c r="BW147" s="95"/>
      <c r="BX147" s="95"/>
      <c r="BY147" s="95"/>
      <c r="BZ147" s="95"/>
      <c r="CA147" s="95"/>
      <c r="CB147" s="95"/>
      <c r="CC147" s="95"/>
      <c r="CD147" s="95"/>
      <c r="CE147" s="95"/>
      <c r="CF147" s="95"/>
      <c r="CG147" s="95"/>
      <c r="CH147" s="95"/>
      <c r="CI147" s="95"/>
      <c r="CJ147" s="95"/>
      <c r="CK147" s="95"/>
      <c r="CL147" s="95"/>
      <c r="CM147" s="95"/>
      <c r="CN147" s="95"/>
      <c r="CO147" s="95"/>
      <c r="CP147" s="95"/>
      <c r="CQ147" s="95"/>
      <c r="CR147" s="95"/>
      <c r="CS147" s="95"/>
      <c r="CT147" s="95"/>
      <c r="CU147" s="95"/>
      <c r="CV147" s="95"/>
      <c r="CW147" s="95"/>
      <c r="CX147" s="95"/>
      <c r="CY147" s="95"/>
      <c r="CZ147" s="95"/>
      <c r="DA147" s="95"/>
    </row>
    <row r="148" spans="1:105" s="96" customFormat="1" ht="12.75">
      <c r="A148" s="97">
        <f t="shared" si="19"/>
        <v>140</v>
      </c>
      <c r="B148" s="103"/>
      <c r="C148" s="100"/>
      <c r="D148" s="100"/>
      <c r="E148" s="100"/>
      <c r="F148" s="99">
        <v>0</v>
      </c>
      <c r="G148" s="92">
        <v>0</v>
      </c>
      <c r="H148" s="140">
        <f t="shared" si="16"/>
        <v>0</v>
      </c>
      <c r="I148" s="140">
        <f t="shared" si="17"/>
        <v>0</v>
      </c>
      <c r="J148" s="141">
        <f t="shared" si="18"/>
      </c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  <c r="BM148" s="95"/>
      <c r="BN148" s="95"/>
      <c r="BO148" s="95"/>
      <c r="BP148" s="95"/>
      <c r="BQ148" s="95"/>
      <c r="BR148" s="95"/>
      <c r="BS148" s="95"/>
      <c r="BT148" s="95"/>
      <c r="BU148" s="95"/>
      <c r="BV148" s="95"/>
      <c r="BW148" s="95"/>
      <c r="BX148" s="95"/>
      <c r="BY148" s="95"/>
      <c r="BZ148" s="95"/>
      <c r="CA148" s="95"/>
      <c r="CB148" s="95"/>
      <c r="CC148" s="95"/>
      <c r="CD148" s="95"/>
      <c r="CE148" s="95"/>
      <c r="CF148" s="95"/>
      <c r="CG148" s="95"/>
      <c r="CH148" s="95"/>
      <c r="CI148" s="95"/>
      <c r="CJ148" s="95"/>
      <c r="CK148" s="95"/>
      <c r="CL148" s="95"/>
      <c r="CM148" s="95"/>
      <c r="CN148" s="95"/>
      <c r="CO148" s="95"/>
      <c r="CP148" s="95"/>
      <c r="CQ148" s="95"/>
      <c r="CR148" s="95"/>
      <c r="CS148" s="95"/>
      <c r="CT148" s="95"/>
      <c r="CU148" s="95"/>
      <c r="CV148" s="95"/>
      <c r="CW148" s="95"/>
      <c r="CX148" s="95"/>
      <c r="CY148" s="95"/>
      <c r="CZ148" s="95"/>
      <c r="DA148" s="95"/>
    </row>
    <row r="149" spans="1:105" s="96" customFormat="1" ht="12.75">
      <c r="A149" s="97">
        <f t="shared" si="19"/>
        <v>141</v>
      </c>
      <c r="B149" s="103"/>
      <c r="C149" s="100"/>
      <c r="D149" s="100"/>
      <c r="E149" s="100"/>
      <c r="F149" s="99">
        <v>0</v>
      </c>
      <c r="G149" s="92">
        <v>0</v>
      </c>
      <c r="H149" s="140">
        <f t="shared" si="16"/>
        <v>0</v>
      </c>
      <c r="I149" s="140">
        <f t="shared" si="17"/>
        <v>0</v>
      </c>
      <c r="J149" s="141">
        <f t="shared" si="18"/>
      </c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  <c r="BO149" s="95"/>
      <c r="BP149" s="95"/>
      <c r="BQ149" s="95"/>
      <c r="BR149" s="95"/>
      <c r="BS149" s="95"/>
      <c r="BT149" s="95"/>
      <c r="BU149" s="95"/>
      <c r="BV149" s="95"/>
      <c r="BW149" s="95"/>
      <c r="BX149" s="95"/>
      <c r="BY149" s="95"/>
      <c r="BZ149" s="95"/>
      <c r="CA149" s="95"/>
      <c r="CB149" s="95"/>
      <c r="CC149" s="95"/>
      <c r="CD149" s="95"/>
      <c r="CE149" s="95"/>
      <c r="CF149" s="95"/>
      <c r="CG149" s="95"/>
      <c r="CH149" s="95"/>
      <c r="CI149" s="95"/>
      <c r="CJ149" s="95"/>
      <c r="CK149" s="95"/>
      <c r="CL149" s="95"/>
      <c r="CM149" s="95"/>
      <c r="CN149" s="95"/>
      <c r="CO149" s="95"/>
      <c r="CP149" s="95"/>
      <c r="CQ149" s="95"/>
      <c r="CR149" s="95"/>
      <c r="CS149" s="95"/>
      <c r="CT149" s="95"/>
      <c r="CU149" s="95"/>
      <c r="CV149" s="95"/>
      <c r="CW149" s="95"/>
      <c r="CX149" s="95"/>
      <c r="CY149" s="95"/>
      <c r="CZ149" s="95"/>
      <c r="DA149" s="95"/>
    </row>
    <row r="150" spans="1:105" s="96" customFormat="1" ht="12.75">
      <c r="A150" s="97">
        <f t="shared" si="19"/>
        <v>142</v>
      </c>
      <c r="B150" s="103"/>
      <c r="C150" s="100"/>
      <c r="D150" s="100"/>
      <c r="E150" s="100"/>
      <c r="F150" s="99">
        <v>0</v>
      </c>
      <c r="G150" s="92">
        <v>0</v>
      </c>
      <c r="H150" s="140">
        <f t="shared" si="16"/>
        <v>0</v>
      </c>
      <c r="I150" s="140">
        <f t="shared" si="17"/>
        <v>0</v>
      </c>
      <c r="J150" s="141">
        <f t="shared" si="18"/>
      </c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95"/>
      <c r="BN150" s="95"/>
      <c r="BO150" s="95"/>
      <c r="BP150" s="95"/>
      <c r="BQ150" s="95"/>
      <c r="BR150" s="95"/>
      <c r="BS150" s="95"/>
      <c r="BT150" s="95"/>
      <c r="BU150" s="95"/>
      <c r="BV150" s="95"/>
      <c r="BW150" s="95"/>
      <c r="BX150" s="95"/>
      <c r="BY150" s="95"/>
      <c r="BZ150" s="95"/>
      <c r="CA150" s="95"/>
      <c r="CB150" s="95"/>
      <c r="CC150" s="95"/>
      <c r="CD150" s="95"/>
      <c r="CE150" s="95"/>
      <c r="CF150" s="95"/>
      <c r="CG150" s="95"/>
      <c r="CH150" s="95"/>
      <c r="CI150" s="95"/>
      <c r="CJ150" s="95"/>
      <c r="CK150" s="95"/>
      <c r="CL150" s="95"/>
      <c r="CM150" s="95"/>
      <c r="CN150" s="95"/>
      <c r="CO150" s="95"/>
      <c r="CP150" s="95"/>
      <c r="CQ150" s="95"/>
      <c r="CR150" s="95"/>
      <c r="CS150" s="95"/>
      <c r="CT150" s="95"/>
      <c r="CU150" s="95"/>
      <c r="CV150" s="95"/>
      <c r="CW150" s="95"/>
      <c r="CX150" s="95"/>
      <c r="CY150" s="95"/>
      <c r="CZ150" s="95"/>
      <c r="DA150" s="95"/>
    </row>
    <row r="151" spans="1:105" s="96" customFormat="1" ht="12.75">
      <c r="A151" s="97">
        <f t="shared" si="19"/>
        <v>143</v>
      </c>
      <c r="B151" s="103"/>
      <c r="C151" s="100"/>
      <c r="D151" s="100"/>
      <c r="E151" s="100"/>
      <c r="F151" s="99">
        <v>0</v>
      </c>
      <c r="G151" s="92">
        <v>0</v>
      </c>
      <c r="H151" s="140">
        <f t="shared" si="16"/>
        <v>0</v>
      </c>
      <c r="I151" s="140">
        <f t="shared" si="17"/>
        <v>0</v>
      </c>
      <c r="J151" s="141">
        <f t="shared" si="18"/>
      </c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5"/>
      <c r="BM151" s="95"/>
      <c r="BN151" s="95"/>
      <c r="BO151" s="95"/>
      <c r="BP151" s="95"/>
      <c r="BQ151" s="95"/>
      <c r="BR151" s="95"/>
      <c r="BS151" s="95"/>
      <c r="BT151" s="95"/>
      <c r="BU151" s="95"/>
      <c r="BV151" s="95"/>
      <c r="BW151" s="95"/>
      <c r="BX151" s="95"/>
      <c r="BY151" s="95"/>
      <c r="BZ151" s="95"/>
      <c r="CA151" s="95"/>
      <c r="CB151" s="95"/>
      <c r="CC151" s="95"/>
      <c r="CD151" s="95"/>
      <c r="CE151" s="95"/>
      <c r="CF151" s="95"/>
      <c r="CG151" s="95"/>
      <c r="CH151" s="95"/>
      <c r="CI151" s="95"/>
      <c r="CJ151" s="95"/>
      <c r="CK151" s="95"/>
      <c r="CL151" s="95"/>
      <c r="CM151" s="95"/>
      <c r="CN151" s="95"/>
      <c r="CO151" s="95"/>
      <c r="CP151" s="95"/>
      <c r="CQ151" s="95"/>
      <c r="CR151" s="95"/>
      <c r="CS151" s="95"/>
      <c r="CT151" s="95"/>
      <c r="CU151" s="95"/>
      <c r="CV151" s="95"/>
      <c r="CW151" s="95"/>
      <c r="CX151" s="95"/>
      <c r="CY151" s="95"/>
      <c r="CZ151" s="95"/>
      <c r="DA151" s="95"/>
    </row>
    <row r="152" spans="1:105" s="96" customFormat="1" ht="12.75">
      <c r="A152" s="97">
        <f t="shared" si="19"/>
        <v>144</v>
      </c>
      <c r="B152" s="103"/>
      <c r="C152" s="100"/>
      <c r="D152" s="100"/>
      <c r="E152" s="100"/>
      <c r="F152" s="99">
        <v>0</v>
      </c>
      <c r="G152" s="92">
        <v>0</v>
      </c>
      <c r="H152" s="140">
        <f t="shared" si="16"/>
        <v>0</v>
      </c>
      <c r="I152" s="140">
        <f t="shared" si="17"/>
        <v>0</v>
      </c>
      <c r="J152" s="141">
        <f t="shared" si="18"/>
      </c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5"/>
      <c r="BL152" s="95"/>
      <c r="BM152" s="95"/>
      <c r="BN152" s="95"/>
      <c r="BO152" s="95"/>
      <c r="BP152" s="95"/>
      <c r="BQ152" s="95"/>
      <c r="BR152" s="95"/>
      <c r="BS152" s="95"/>
      <c r="BT152" s="95"/>
      <c r="BU152" s="95"/>
      <c r="BV152" s="95"/>
      <c r="BW152" s="95"/>
      <c r="BX152" s="95"/>
      <c r="BY152" s="95"/>
      <c r="BZ152" s="95"/>
      <c r="CA152" s="95"/>
      <c r="CB152" s="95"/>
      <c r="CC152" s="95"/>
      <c r="CD152" s="95"/>
      <c r="CE152" s="95"/>
      <c r="CF152" s="95"/>
      <c r="CG152" s="95"/>
      <c r="CH152" s="95"/>
      <c r="CI152" s="95"/>
      <c r="CJ152" s="95"/>
      <c r="CK152" s="95"/>
      <c r="CL152" s="95"/>
      <c r="CM152" s="95"/>
      <c r="CN152" s="95"/>
      <c r="CO152" s="95"/>
      <c r="CP152" s="95"/>
      <c r="CQ152" s="95"/>
      <c r="CR152" s="95"/>
      <c r="CS152" s="95"/>
      <c r="CT152" s="95"/>
      <c r="CU152" s="95"/>
      <c r="CV152" s="95"/>
      <c r="CW152" s="95"/>
      <c r="CX152" s="95"/>
      <c r="CY152" s="95"/>
      <c r="CZ152" s="95"/>
      <c r="DA152" s="95"/>
    </row>
    <row r="153" spans="1:105" s="96" customFormat="1" ht="12.75">
      <c r="A153" s="97">
        <f t="shared" si="19"/>
        <v>145</v>
      </c>
      <c r="B153" s="103"/>
      <c r="C153" s="100"/>
      <c r="D153" s="100"/>
      <c r="E153" s="100"/>
      <c r="F153" s="99">
        <v>0</v>
      </c>
      <c r="G153" s="92">
        <v>0</v>
      </c>
      <c r="H153" s="140">
        <f t="shared" si="16"/>
        <v>0</v>
      </c>
      <c r="I153" s="140">
        <f t="shared" si="17"/>
        <v>0</v>
      </c>
      <c r="J153" s="141">
        <f t="shared" si="18"/>
      </c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95"/>
      <c r="BP153" s="95"/>
      <c r="BQ153" s="95"/>
      <c r="BR153" s="95"/>
      <c r="BS153" s="95"/>
      <c r="BT153" s="95"/>
      <c r="BU153" s="95"/>
      <c r="BV153" s="95"/>
      <c r="BW153" s="95"/>
      <c r="BX153" s="95"/>
      <c r="BY153" s="95"/>
      <c r="BZ153" s="95"/>
      <c r="CA153" s="95"/>
      <c r="CB153" s="95"/>
      <c r="CC153" s="95"/>
      <c r="CD153" s="95"/>
      <c r="CE153" s="95"/>
      <c r="CF153" s="95"/>
      <c r="CG153" s="95"/>
      <c r="CH153" s="95"/>
      <c r="CI153" s="95"/>
      <c r="CJ153" s="95"/>
      <c r="CK153" s="95"/>
      <c r="CL153" s="95"/>
      <c r="CM153" s="95"/>
      <c r="CN153" s="95"/>
      <c r="CO153" s="95"/>
      <c r="CP153" s="95"/>
      <c r="CQ153" s="95"/>
      <c r="CR153" s="95"/>
      <c r="CS153" s="95"/>
      <c r="CT153" s="95"/>
      <c r="CU153" s="95"/>
      <c r="CV153" s="95"/>
      <c r="CW153" s="95"/>
      <c r="CX153" s="95"/>
      <c r="CY153" s="95"/>
      <c r="CZ153" s="95"/>
      <c r="DA153" s="95"/>
    </row>
    <row r="154" spans="1:105" s="96" customFormat="1" ht="12.75">
      <c r="A154" s="97">
        <f t="shared" si="19"/>
        <v>146</v>
      </c>
      <c r="B154" s="103"/>
      <c r="C154" s="100"/>
      <c r="D154" s="100"/>
      <c r="E154" s="100"/>
      <c r="F154" s="99">
        <v>0</v>
      </c>
      <c r="G154" s="92">
        <v>0</v>
      </c>
      <c r="H154" s="140">
        <f t="shared" si="16"/>
        <v>0</v>
      </c>
      <c r="I154" s="140">
        <f t="shared" si="17"/>
        <v>0</v>
      </c>
      <c r="J154" s="141">
        <f t="shared" si="18"/>
      </c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  <c r="BM154" s="95"/>
      <c r="BN154" s="95"/>
      <c r="BO154" s="95"/>
      <c r="BP154" s="95"/>
      <c r="BQ154" s="95"/>
      <c r="BR154" s="95"/>
      <c r="BS154" s="95"/>
      <c r="BT154" s="95"/>
      <c r="BU154" s="95"/>
      <c r="BV154" s="95"/>
      <c r="BW154" s="95"/>
      <c r="BX154" s="95"/>
      <c r="BY154" s="95"/>
      <c r="BZ154" s="95"/>
      <c r="CA154" s="95"/>
      <c r="CB154" s="95"/>
      <c r="CC154" s="95"/>
      <c r="CD154" s="95"/>
      <c r="CE154" s="95"/>
      <c r="CF154" s="95"/>
      <c r="CG154" s="95"/>
      <c r="CH154" s="95"/>
      <c r="CI154" s="95"/>
      <c r="CJ154" s="95"/>
      <c r="CK154" s="95"/>
      <c r="CL154" s="95"/>
      <c r="CM154" s="95"/>
      <c r="CN154" s="95"/>
      <c r="CO154" s="95"/>
      <c r="CP154" s="95"/>
      <c r="CQ154" s="95"/>
      <c r="CR154" s="95"/>
      <c r="CS154" s="95"/>
      <c r="CT154" s="95"/>
      <c r="CU154" s="95"/>
      <c r="CV154" s="95"/>
      <c r="CW154" s="95"/>
      <c r="CX154" s="95"/>
      <c r="CY154" s="95"/>
      <c r="CZ154" s="95"/>
      <c r="DA154" s="95"/>
    </row>
    <row r="155" spans="1:105" s="96" customFormat="1" ht="12.75">
      <c r="A155" s="97">
        <f t="shared" si="19"/>
        <v>147</v>
      </c>
      <c r="B155" s="103"/>
      <c r="C155" s="100"/>
      <c r="D155" s="100"/>
      <c r="E155" s="100"/>
      <c r="F155" s="99">
        <v>0</v>
      </c>
      <c r="G155" s="92">
        <v>0</v>
      </c>
      <c r="H155" s="140">
        <f t="shared" si="16"/>
        <v>0</v>
      </c>
      <c r="I155" s="140">
        <f t="shared" si="17"/>
        <v>0</v>
      </c>
      <c r="J155" s="141">
        <f t="shared" si="18"/>
      </c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  <c r="BN155" s="95"/>
      <c r="BO155" s="95"/>
      <c r="BP155" s="95"/>
      <c r="BQ155" s="95"/>
      <c r="BR155" s="95"/>
      <c r="BS155" s="95"/>
      <c r="BT155" s="95"/>
      <c r="BU155" s="95"/>
      <c r="BV155" s="95"/>
      <c r="BW155" s="95"/>
      <c r="BX155" s="95"/>
      <c r="BY155" s="95"/>
      <c r="BZ155" s="95"/>
      <c r="CA155" s="95"/>
      <c r="CB155" s="95"/>
      <c r="CC155" s="95"/>
      <c r="CD155" s="95"/>
      <c r="CE155" s="95"/>
      <c r="CF155" s="95"/>
      <c r="CG155" s="95"/>
      <c r="CH155" s="95"/>
      <c r="CI155" s="95"/>
      <c r="CJ155" s="95"/>
      <c r="CK155" s="95"/>
      <c r="CL155" s="95"/>
      <c r="CM155" s="95"/>
      <c r="CN155" s="95"/>
      <c r="CO155" s="95"/>
      <c r="CP155" s="95"/>
      <c r="CQ155" s="95"/>
      <c r="CR155" s="95"/>
      <c r="CS155" s="95"/>
      <c r="CT155" s="95"/>
      <c r="CU155" s="95"/>
      <c r="CV155" s="95"/>
      <c r="CW155" s="95"/>
      <c r="CX155" s="95"/>
      <c r="CY155" s="95"/>
      <c r="CZ155" s="95"/>
      <c r="DA155" s="95"/>
    </row>
    <row r="156" spans="1:105" s="96" customFormat="1" ht="12.75">
      <c r="A156" s="97">
        <f t="shared" si="19"/>
        <v>148</v>
      </c>
      <c r="B156" s="103"/>
      <c r="C156" s="100"/>
      <c r="D156" s="100"/>
      <c r="E156" s="100"/>
      <c r="F156" s="99">
        <v>0</v>
      </c>
      <c r="G156" s="92">
        <v>0</v>
      </c>
      <c r="H156" s="140">
        <f t="shared" si="16"/>
        <v>0</v>
      </c>
      <c r="I156" s="140">
        <f t="shared" si="17"/>
        <v>0</v>
      </c>
      <c r="J156" s="141">
        <f t="shared" si="18"/>
      </c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  <c r="BN156" s="95"/>
      <c r="BO156" s="95"/>
      <c r="BP156" s="95"/>
      <c r="BQ156" s="95"/>
      <c r="BR156" s="95"/>
      <c r="BS156" s="95"/>
      <c r="BT156" s="95"/>
      <c r="BU156" s="95"/>
      <c r="BV156" s="95"/>
      <c r="BW156" s="95"/>
      <c r="BX156" s="95"/>
      <c r="BY156" s="95"/>
      <c r="BZ156" s="95"/>
      <c r="CA156" s="95"/>
      <c r="CB156" s="95"/>
      <c r="CC156" s="95"/>
      <c r="CD156" s="95"/>
      <c r="CE156" s="95"/>
      <c r="CF156" s="95"/>
      <c r="CG156" s="95"/>
      <c r="CH156" s="95"/>
      <c r="CI156" s="95"/>
      <c r="CJ156" s="95"/>
      <c r="CK156" s="95"/>
      <c r="CL156" s="95"/>
      <c r="CM156" s="95"/>
      <c r="CN156" s="95"/>
      <c r="CO156" s="95"/>
      <c r="CP156" s="95"/>
      <c r="CQ156" s="95"/>
      <c r="CR156" s="95"/>
      <c r="CS156" s="95"/>
      <c r="CT156" s="95"/>
      <c r="CU156" s="95"/>
      <c r="CV156" s="95"/>
      <c r="CW156" s="95"/>
      <c r="CX156" s="95"/>
      <c r="CY156" s="95"/>
      <c r="CZ156" s="95"/>
      <c r="DA156" s="95"/>
    </row>
    <row r="157" spans="1:105" s="96" customFormat="1" ht="12.75">
      <c r="A157" s="97">
        <f t="shared" si="19"/>
        <v>149</v>
      </c>
      <c r="B157" s="103"/>
      <c r="C157" s="100"/>
      <c r="D157" s="100"/>
      <c r="E157" s="100"/>
      <c r="F157" s="99">
        <v>0</v>
      </c>
      <c r="G157" s="92">
        <v>0</v>
      </c>
      <c r="H157" s="140">
        <f t="shared" si="16"/>
        <v>0</v>
      </c>
      <c r="I157" s="140">
        <f t="shared" si="17"/>
        <v>0</v>
      </c>
      <c r="J157" s="141">
        <f t="shared" si="18"/>
      </c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  <c r="BP157" s="95"/>
      <c r="BQ157" s="95"/>
      <c r="BR157" s="95"/>
      <c r="BS157" s="95"/>
      <c r="BT157" s="95"/>
      <c r="BU157" s="95"/>
      <c r="BV157" s="95"/>
      <c r="BW157" s="95"/>
      <c r="BX157" s="95"/>
      <c r="BY157" s="95"/>
      <c r="BZ157" s="95"/>
      <c r="CA157" s="95"/>
      <c r="CB157" s="95"/>
      <c r="CC157" s="95"/>
      <c r="CD157" s="95"/>
      <c r="CE157" s="95"/>
      <c r="CF157" s="95"/>
      <c r="CG157" s="95"/>
      <c r="CH157" s="95"/>
      <c r="CI157" s="95"/>
      <c r="CJ157" s="95"/>
      <c r="CK157" s="95"/>
      <c r="CL157" s="95"/>
      <c r="CM157" s="95"/>
      <c r="CN157" s="95"/>
      <c r="CO157" s="95"/>
      <c r="CP157" s="95"/>
      <c r="CQ157" s="95"/>
      <c r="CR157" s="95"/>
      <c r="CS157" s="95"/>
      <c r="CT157" s="95"/>
      <c r="CU157" s="95"/>
      <c r="CV157" s="95"/>
      <c r="CW157" s="95"/>
      <c r="CX157" s="95"/>
      <c r="CY157" s="95"/>
      <c r="CZ157" s="95"/>
      <c r="DA157" s="95"/>
    </row>
    <row r="158" spans="1:105" s="96" customFormat="1" ht="12.75">
      <c r="A158" s="97">
        <f t="shared" si="19"/>
        <v>150</v>
      </c>
      <c r="B158" s="103"/>
      <c r="C158" s="100"/>
      <c r="D158" s="100"/>
      <c r="E158" s="100"/>
      <c r="F158" s="99">
        <v>0</v>
      </c>
      <c r="G158" s="92">
        <v>0</v>
      </c>
      <c r="H158" s="140">
        <f t="shared" si="16"/>
        <v>0</v>
      </c>
      <c r="I158" s="140">
        <f t="shared" si="17"/>
        <v>0</v>
      </c>
      <c r="J158" s="141">
        <f t="shared" si="18"/>
      </c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  <c r="BN158" s="95"/>
      <c r="BO158" s="95"/>
      <c r="BP158" s="95"/>
      <c r="BQ158" s="95"/>
      <c r="BR158" s="95"/>
      <c r="BS158" s="95"/>
      <c r="BT158" s="95"/>
      <c r="BU158" s="95"/>
      <c r="BV158" s="95"/>
      <c r="BW158" s="95"/>
      <c r="BX158" s="95"/>
      <c r="BY158" s="95"/>
      <c r="BZ158" s="95"/>
      <c r="CA158" s="95"/>
      <c r="CB158" s="95"/>
      <c r="CC158" s="95"/>
      <c r="CD158" s="95"/>
      <c r="CE158" s="95"/>
      <c r="CF158" s="95"/>
      <c r="CG158" s="95"/>
      <c r="CH158" s="95"/>
      <c r="CI158" s="95"/>
      <c r="CJ158" s="95"/>
      <c r="CK158" s="95"/>
      <c r="CL158" s="95"/>
      <c r="CM158" s="95"/>
      <c r="CN158" s="95"/>
      <c r="CO158" s="95"/>
      <c r="CP158" s="95"/>
      <c r="CQ158" s="95"/>
      <c r="CR158" s="95"/>
      <c r="CS158" s="95"/>
      <c r="CT158" s="95"/>
      <c r="CU158" s="95"/>
      <c r="CV158" s="95"/>
      <c r="CW158" s="95"/>
      <c r="CX158" s="95"/>
      <c r="CY158" s="95"/>
      <c r="CZ158" s="95"/>
      <c r="DA158" s="95"/>
    </row>
    <row r="159" spans="1:105" s="96" customFormat="1" ht="12.75">
      <c r="A159" s="97">
        <f t="shared" si="19"/>
        <v>151</v>
      </c>
      <c r="B159" s="103"/>
      <c r="C159" s="100"/>
      <c r="D159" s="100"/>
      <c r="E159" s="100"/>
      <c r="F159" s="99">
        <v>0</v>
      </c>
      <c r="G159" s="92">
        <v>0</v>
      </c>
      <c r="H159" s="140">
        <f t="shared" si="16"/>
        <v>0</v>
      </c>
      <c r="I159" s="140">
        <f t="shared" si="17"/>
        <v>0</v>
      </c>
      <c r="J159" s="141">
        <f t="shared" si="18"/>
      </c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  <c r="BP159" s="95"/>
      <c r="BQ159" s="95"/>
      <c r="BR159" s="95"/>
      <c r="BS159" s="95"/>
      <c r="BT159" s="95"/>
      <c r="BU159" s="95"/>
      <c r="BV159" s="95"/>
      <c r="BW159" s="95"/>
      <c r="BX159" s="95"/>
      <c r="BY159" s="95"/>
      <c r="BZ159" s="95"/>
      <c r="CA159" s="95"/>
      <c r="CB159" s="95"/>
      <c r="CC159" s="95"/>
      <c r="CD159" s="95"/>
      <c r="CE159" s="95"/>
      <c r="CF159" s="95"/>
      <c r="CG159" s="95"/>
      <c r="CH159" s="95"/>
      <c r="CI159" s="95"/>
      <c r="CJ159" s="95"/>
      <c r="CK159" s="95"/>
      <c r="CL159" s="95"/>
      <c r="CM159" s="95"/>
      <c r="CN159" s="95"/>
      <c r="CO159" s="95"/>
      <c r="CP159" s="95"/>
      <c r="CQ159" s="95"/>
      <c r="CR159" s="95"/>
      <c r="CS159" s="95"/>
      <c r="CT159" s="95"/>
      <c r="CU159" s="95"/>
      <c r="CV159" s="95"/>
      <c r="CW159" s="95"/>
      <c r="CX159" s="95"/>
      <c r="CY159" s="95"/>
      <c r="CZ159" s="95"/>
      <c r="DA159" s="95"/>
    </row>
    <row r="160" spans="1:105" s="96" customFormat="1" ht="12.75">
      <c r="A160" s="97">
        <f t="shared" si="19"/>
        <v>152</v>
      </c>
      <c r="B160" s="103"/>
      <c r="C160" s="100"/>
      <c r="D160" s="100"/>
      <c r="E160" s="100"/>
      <c r="F160" s="99">
        <v>0</v>
      </c>
      <c r="G160" s="92">
        <v>0</v>
      </c>
      <c r="H160" s="140">
        <f t="shared" si="16"/>
        <v>0</v>
      </c>
      <c r="I160" s="140">
        <f t="shared" si="17"/>
        <v>0</v>
      </c>
      <c r="J160" s="141">
        <f t="shared" si="18"/>
      </c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  <c r="BQ160" s="95"/>
      <c r="BR160" s="95"/>
      <c r="BS160" s="95"/>
      <c r="BT160" s="95"/>
      <c r="BU160" s="95"/>
      <c r="BV160" s="95"/>
      <c r="BW160" s="95"/>
      <c r="BX160" s="95"/>
      <c r="BY160" s="95"/>
      <c r="BZ160" s="95"/>
      <c r="CA160" s="95"/>
      <c r="CB160" s="95"/>
      <c r="CC160" s="95"/>
      <c r="CD160" s="95"/>
      <c r="CE160" s="95"/>
      <c r="CF160" s="95"/>
      <c r="CG160" s="95"/>
      <c r="CH160" s="95"/>
      <c r="CI160" s="95"/>
      <c r="CJ160" s="95"/>
      <c r="CK160" s="95"/>
      <c r="CL160" s="95"/>
      <c r="CM160" s="95"/>
      <c r="CN160" s="95"/>
      <c r="CO160" s="95"/>
      <c r="CP160" s="95"/>
      <c r="CQ160" s="95"/>
      <c r="CR160" s="95"/>
      <c r="CS160" s="95"/>
      <c r="CT160" s="95"/>
      <c r="CU160" s="95"/>
      <c r="CV160" s="95"/>
      <c r="CW160" s="95"/>
      <c r="CX160" s="95"/>
      <c r="CY160" s="95"/>
      <c r="CZ160" s="95"/>
      <c r="DA160" s="95"/>
    </row>
    <row r="161" spans="1:105" s="96" customFormat="1" ht="12.75">
      <c r="A161" s="97">
        <f t="shared" si="19"/>
        <v>153</v>
      </c>
      <c r="B161" s="103"/>
      <c r="C161" s="100"/>
      <c r="D161" s="100"/>
      <c r="E161" s="100"/>
      <c r="F161" s="99">
        <v>0</v>
      </c>
      <c r="G161" s="92">
        <v>0</v>
      </c>
      <c r="H161" s="140">
        <f t="shared" si="16"/>
        <v>0</v>
      </c>
      <c r="I161" s="140">
        <f t="shared" si="17"/>
        <v>0</v>
      </c>
      <c r="J161" s="141">
        <f t="shared" si="18"/>
      </c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  <c r="BN161" s="95"/>
      <c r="BO161" s="95"/>
      <c r="BP161" s="95"/>
      <c r="BQ161" s="95"/>
      <c r="BR161" s="95"/>
      <c r="BS161" s="95"/>
      <c r="BT161" s="95"/>
      <c r="BU161" s="95"/>
      <c r="BV161" s="95"/>
      <c r="BW161" s="95"/>
      <c r="BX161" s="95"/>
      <c r="BY161" s="95"/>
      <c r="BZ161" s="95"/>
      <c r="CA161" s="95"/>
      <c r="CB161" s="95"/>
      <c r="CC161" s="95"/>
      <c r="CD161" s="95"/>
      <c r="CE161" s="95"/>
      <c r="CF161" s="95"/>
      <c r="CG161" s="95"/>
      <c r="CH161" s="95"/>
      <c r="CI161" s="95"/>
      <c r="CJ161" s="95"/>
      <c r="CK161" s="95"/>
      <c r="CL161" s="95"/>
      <c r="CM161" s="95"/>
      <c r="CN161" s="95"/>
      <c r="CO161" s="95"/>
      <c r="CP161" s="95"/>
      <c r="CQ161" s="95"/>
      <c r="CR161" s="95"/>
      <c r="CS161" s="95"/>
      <c r="CT161" s="95"/>
      <c r="CU161" s="95"/>
      <c r="CV161" s="95"/>
      <c r="CW161" s="95"/>
      <c r="CX161" s="95"/>
      <c r="CY161" s="95"/>
      <c r="CZ161" s="95"/>
      <c r="DA161" s="95"/>
    </row>
    <row r="162" spans="1:105" s="96" customFormat="1" ht="12.75">
      <c r="A162" s="97">
        <f t="shared" si="19"/>
        <v>154</v>
      </c>
      <c r="B162" s="103"/>
      <c r="C162" s="100"/>
      <c r="D162" s="100"/>
      <c r="E162" s="100"/>
      <c r="F162" s="99">
        <v>0</v>
      </c>
      <c r="G162" s="92">
        <v>0</v>
      </c>
      <c r="H162" s="140">
        <f t="shared" si="16"/>
        <v>0</v>
      </c>
      <c r="I162" s="140">
        <f t="shared" si="17"/>
        <v>0</v>
      </c>
      <c r="J162" s="141">
        <f t="shared" si="18"/>
      </c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  <c r="BF162" s="95"/>
      <c r="BG162" s="95"/>
      <c r="BH162" s="95"/>
      <c r="BI162" s="95"/>
      <c r="BJ162" s="95"/>
      <c r="BK162" s="95"/>
      <c r="BL162" s="95"/>
      <c r="BM162" s="95"/>
      <c r="BN162" s="95"/>
      <c r="BO162" s="95"/>
      <c r="BP162" s="95"/>
      <c r="BQ162" s="95"/>
      <c r="BR162" s="95"/>
      <c r="BS162" s="95"/>
      <c r="BT162" s="95"/>
      <c r="BU162" s="95"/>
      <c r="BV162" s="95"/>
      <c r="BW162" s="95"/>
      <c r="BX162" s="95"/>
      <c r="BY162" s="95"/>
      <c r="BZ162" s="95"/>
      <c r="CA162" s="95"/>
      <c r="CB162" s="95"/>
      <c r="CC162" s="95"/>
      <c r="CD162" s="95"/>
      <c r="CE162" s="95"/>
      <c r="CF162" s="95"/>
      <c r="CG162" s="95"/>
      <c r="CH162" s="95"/>
      <c r="CI162" s="95"/>
      <c r="CJ162" s="95"/>
      <c r="CK162" s="95"/>
      <c r="CL162" s="95"/>
      <c r="CM162" s="95"/>
      <c r="CN162" s="95"/>
      <c r="CO162" s="95"/>
      <c r="CP162" s="95"/>
      <c r="CQ162" s="95"/>
      <c r="CR162" s="95"/>
      <c r="CS162" s="95"/>
      <c r="CT162" s="95"/>
      <c r="CU162" s="95"/>
      <c r="CV162" s="95"/>
      <c r="CW162" s="95"/>
      <c r="CX162" s="95"/>
      <c r="CY162" s="95"/>
      <c r="CZ162" s="95"/>
      <c r="DA162" s="95"/>
    </row>
    <row r="163" spans="1:105" s="96" customFormat="1" ht="12.75">
      <c r="A163" s="97">
        <f t="shared" si="19"/>
        <v>155</v>
      </c>
      <c r="B163" s="103"/>
      <c r="C163" s="100"/>
      <c r="D163" s="100"/>
      <c r="E163" s="100"/>
      <c r="F163" s="99">
        <v>0</v>
      </c>
      <c r="G163" s="92">
        <v>0</v>
      </c>
      <c r="H163" s="140">
        <f t="shared" si="16"/>
        <v>0</v>
      </c>
      <c r="I163" s="140">
        <f t="shared" si="17"/>
        <v>0</v>
      </c>
      <c r="J163" s="141">
        <f t="shared" si="18"/>
      </c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  <c r="BQ163" s="95"/>
      <c r="BR163" s="95"/>
      <c r="BS163" s="95"/>
      <c r="BT163" s="95"/>
      <c r="BU163" s="95"/>
      <c r="BV163" s="95"/>
      <c r="BW163" s="95"/>
      <c r="BX163" s="95"/>
      <c r="BY163" s="95"/>
      <c r="BZ163" s="95"/>
      <c r="CA163" s="95"/>
      <c r="CB163" s="95"/>
      <c r="CC163" s="95"/>
      <c r="CD163" s="95"/>
      <c r="CE163" s="95"/>
      <c r="CF163" s="95"/>
      <c r="CG163" s="95"/>
      <c r="CH163" s="95"/>
      <c r="CI163" s="95"/>
      <c r="CJ163" s="95"/>
      <c r="CK163" s="95"/>
      <c r="CL163" s="95"/>
      <c r="CM163" s="95"/>
      <c r="CN163" s="95"/>
      <c r="CO163" s="95"/>
      <c r="CP163" s="95"/>
      <c r="CQ163" s="95"/>
      <c r="CR163" s="95"/>
      <c r="CS163" s="95"/>
      <c r="CT163" s="95"/>
      <c r="CU163" s="95"/>
      <c r="CV163" s="95"/>
      <c r="CW163" s="95"/>
      <c r="CX163" s="95"/>
      <c r="CY163" s="95"/>
      <c r="CZ163" s="95"/>
      <c r="DA163" s="95"/>
    </row>
    <row r="164" spans="1:105" s="96" customFormat="1" ht="12.75">
      <c r="A164" s="97">
        <f t="shared" si="19"/>
        <v>156</v>
      </c>
      <c r="B164" s="103"/>
      <c r="C164" s="100"/>
      <c r="D164" s="100"/>
      <c r="E164" s="100"/>
      <c r="F164" s="99">
        <v>0</v>
      </c>
      <c r="G164" s="92">
        <v>0</v>
      </c>
      <c r="H164" s="140">
        <f t="shared" si="16"/>
        <v>0</v>
      </c>
      <c r="I164" s="140">
        <f t="shared" si="17"/>
        <v>0</v>
      </c>
      <c r="J164" s="141">
        <f t="shared" si="18"/>
      </c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95"/>
      <c r="BT164" s="95"/>
      <c r="BU164" s="95"/>
      <c r="BV164" s="95"/>
      <c r="BW164" s="95"/>
      <c r="BX164" s="95"/>
      <c r="BY164" s="95"/>
      <c r="BZ164" s="95"/>
      <c r="CA164" s="95"/>
      <c r="CB164" s="95"/>
      <c r="CC164" s="95"/>
      <c r="CD164" s="95"/>
      <c r="CE164" s="95"/>
      <c r="CF164" s="95"/>
      <c r="CG164" s="95"/>
      <c r="CH164" s="95"/>
      <c r="CI164" s="95"/>
      <c r="CJ164" s="95"/>
      <c r="CK164" s="95"/>
      <c r="CL164" s="95"/>
      <c r="CM164" s="95"/>
      <c r="CN164" s="95"/>
      <c r="CO164" s="95"/>
      <c r="CP164" s="95"/>
      <c r="CQ164" s="95"/>
      <c r="CR164" s="95"/>
      <c r="CS164" s="95"/>
      <c r="CT164" s="95"/>
      <c r="CU164" s="95"/>
      <c r="CV164" s="95"/>
      <c r="CW164" s="95"/>
      <c r="CX164" s="95"/>
      <c r="CY164" s="95"/>
      <c r="CZ164" s="95"/>
      <c r="DA164" s="95"/>
    </row>
    <row r="165" spans="1:105" s="96" customFormat="1" ht="12.75">
      <c r="A165" s="97">
        <f t="shared" si="19"/>
        <v>157</v>
      </c>
      <c r="B165" s="103"/>
      <c r="C165" s="100"/>
      <c r="D165" s="100"/>
      <c r="E165" s="100"/>
      <c r="F165" s="99">
        <v>0</v>
      </c>
      <c r="G165" s="92">
        <v>0</v>
      </c>
      <c r="H165" s="140">
        <f t="shared" si="16"/>
        <v>0</v>
      </c>
      <c r="I165" s="140">
        <f t="shared" si="17"/>
        <v>0</v>
      </c>
      <c r="J165" s="141">
        <f t="shared" si="18"/>
      </c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  <c r="BM165" s="95"/>
      <c r="BN165" s="95"/>
      <c r="BO165" s="95"/>
      <c r="BP165" s="95"/>
      <c r="BQ165" s="95"/>
      <c r="BR165" s="95"/>
      <c r="BS165" s="95"/>
      <c r="BT165" s="95"/>
      <c r="BU165" s="95"/>
      <c r="BV165" s="95"/>
      <c r="BW165" s="95"/>
      <c r="BX165" s="95"/>
      <c r="BY165" s="95"/>
      <c r="BZ165" s="95"/>
      <c r="CA165" s="95"/>
      <c r="CB165" s="95"/>
      <c r="CC165" s="95"/>
      <c r="CD165" s="95"/>
      <c r="CE165" s="95"/>
      <c r="CF165" s="95"/>
      <c r="CG165" s="95"/>
      <c r="CH165" s="95"/>
      <c r="CI165" s="95"/>
      <c r="CJ165" s="95"/>
      <c r="CK165" s="95"/>
      <c r="CL165" s="95"/>
      <c r="CM165" s="95"/>
      <c r="CN165" s="95"/>
      <c r="CO165" s="95"/>
      <c r="CP165" s="95"/>
      <c r="CQ165" s="95"/>
      <c r="CR165" s="95"/>
      <c r="CS165" s="95"/>
      <c r="CT165" s="95"/>
      <c r="CU165" s="95"/>
      <c r="CV165" s="95"/>
      <c r="CW165" s="95"/>
      <c r="CX165" s="95"/>
      <c r="CY165" s="95"/>
      <c r="CZ165" s="95"/>
      <c r="DA165" s="95"/>
    </row>
    <row r="166" spans="1:105" s="96" customFormat="1" ht="12.75">
      <c r="A166" s="97">
        <f t="shared" si="19"/>
        <v>158</v>
      </c>
      <c r="B166" s="103"/>
      <c r="C166" s="100"/>
      <c r="D166" s="100"/>
      <c r="E166" s="100"/>
      <c r="F166" s="99">
        <v>0</v>
      </c>
      <c r="G166" s="92">
        <v>0</v>
      </c>
      <c r="H166" s="140">
        <f t="shared" si="16"/>
        <v>0</v>
      </c>
      <c r="I166" s="140">
        <f t="shared" si="17"/>
        <v>0</v>
      </c>
      <c r="J166" s="141">
        <f t="shared" si="18"/>
      </c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  <c r="BN166" s="95"/>
      <c r="BO166" s="95"/>
      <c r="BP166" s="95"/>
      <c r="BQ166" s="95"/>
      <c r="BR166" s="95"/>
      <c r="BS166" s="95"/>
      <c r="BT166" s="95"/>
      <c r="BU166" s="95"/>
      <c r="BV166" s="95"/>
      <c r="BW166" s="95"/>
      <c r="BX166" s="95"/>
      <c r="BY166" s="95"/>
      <c r="BZ166" s="95"/>
      <c r="CA166" s="95"/>
      <c r="CB166" s="95"/>
      <c r="CC166" s="95"/>
      <c r="CD166" s="95"/>
      <c r="CE166" s="95"/>
      <c r="CF166" s="95"/>
      <c r="CG166" s="95"/>
      <c r="CH166" s="95"/>
      <c r="CI166" s="95"/>
      <c r="CJ166" s="95"/>
      <c r="CK166" s="95"/>
      <c r="CL166" s="95"/>
      <c r="CM166" s="95"/>
      <c r="CN166" s="95"/>
      <c r="CO166" s="95"/>
      <c r="CP166" s="95"/>
      <c r="CQ166" s="95"/>
      <c r="CR166" s="95"/>
      <c r="CS166" s="95"/>
      <c r="CT166" s="95"/>
      <c r="CU166" s="95"/>
      <c r="CV166" s="95"/>
      <c r="CW166" s="95"/>
      <c r="CX166" s="95"/>
      <c r="CY166" s="95"/>
      <c r="CZ166" s="95"/>
      <c r="DA166" s="95"/>
    </row>
    <row r="167" spans="1:105" s="96" customFormat="1" ht="12.75">
      <c r="A167" s="97">
        <f t="shared" si="19"/>
        <v>159</v>
      </c>
      <c r="B167" s="103"/>
      <c r="C167" s="100"/>
      <c r="D167" s="100"/>
      <c r="E167" s="100"/>
      <c r="F167" s="99">
        <v>0</v>
      </c>
      <c r="G167" s="92">
        <v>0</v>
      </c>
      <c r="H167" s="140">
        <f t="shared" si="16"/>
        <v>0</v>
      </c>
      <c r="I167" s="140">
        <f t="shared" si="17"/>
        <v>0</v>
      </c>
      <c r="J167" s="141">
        <f t="shared" si="18"/>
      </c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95"/>
      <c r="BA167" s="95"/>
      <c r="BB167" s="95"/>
      <c r="BC167" s="95"/>
      <c r="BD167" s="95"/>
      <c r="BE167" s="95"/>
      <c r="BF167" s="95"/>
      <c r="BG167" s="95"/>
      <c r="BH167" s="95"/>
      <c r="BI167" s="95"/>
      <c r="BJ167" s="95"/>
      <c r="BK167" s="95"/>
      <c r="BL167" s="95"/>
      <c r="BM167" s="95"/>
      <c r="BN167" s="95"/>
      <c r="BO167" s="95"/>
      <c r="BP167" s="95"/>
      <c r="BQ167" s="95"/>
      <c r="BR167" s="95"/>
      <c r="BS167" s="95"/>
      <c r="BT167" s="95"/>
      <c r="BU167" s="95"/>
      <c r="BV167" s="95"/>
      <c r="BW167" s="95"/>
      <c r="BX167" s="95"/>
      <c r="BY167" s="95"/>
      <c r="BZ167" s="95"/>
      <c r="CA167" s="95"/>
      <c r="CB167" s="95"/>
      <c r="CC167" s="95"/>
      <c r="CD167" s="95"/>
      <c r="CE167" s="95"/>
      <c r="CF167" s="95"/>
      <c r="CG167" s="95"/>
      <c r="CH167" s="95"/>
      <c r="CI167" s="95"/>
      <c r="CJ167" s="95"/>
      <c r="CK167" s="95"/>
      <c r="CL167" s="95"/>
      <c r="CM167" s="95"/>
      <c r="CN167" s="95"/>
      <c r="CO167" s="95"/>
      <c r="CP167" s="95"/>
      <c r="CQ167" s="95"/>
      <c r="CR167" s="95"/>
      <c r="CS167" s="95"/>
      <c r="CT167" s="95"/>
      <c r="CU167" s="95"/>
      <c r="CV167" s="95"/>
      <c r="CW167" s="95"/>
      <c r="CX167" s="95"/>
      <c r="CY167" s="95"/>
      <c r="CZ167" s="95"/>
      <c r="DA167" s="95"/>
    </row>
    <row r="168" spans="1:105" s="96" customFormat="1" ht="12.75">
      <c r="A168" s="97">
        <f t="shared" si="19"/>
        <v>160</v>
      </c>
      <c r="B168" s="103"/>
      <c r="C168" s="100"/>
      <c r="D168" s="100"/>
      <c r="E168" s="100"/>
      <c r="F168" s="99">
        <v>0</v>
      </c>
      <c r="G168" s="92">
        <v>0</v>
      </c>
      <c r="H168" s="140">
        <f t="shared" si="16"/>
        <v>0</v>
      </c>
      <c r="I168" s="140">
        <f t="shared" si="17"/>
        <v>0</v>
      </c>
      <c r="J168" s="141">
        <f t="shared" si="18"/>
      </c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  <c r="BM168" s="95"/>
      <c r="BN168" s="95"/>
      <c r="BO168" s="95"/>
      <c r="BP168" s="95"/>
      <c r="BQ168" s="95"/>
      <c r="BR168" s="95"/>
      <c r="BS168" s="95"/>
      <c r="BT168" s="95"/>
      <c r="BU168" s="95"/>
      <c r="BV168" s="95"/>
      <c r="BW168" s="95"/>
      <c r="BX168" s="95"/>
      <c r="BY168" s="95"/>
      <c r="BZ168" s="95"/>
      <c r="CA168" s="95"/>
      <c r="CB168" s="95"/>
      <c r="CC168" s="95"/>
      <c r="CD168" s="95"/>
      <c r="CE168" s="95"/>
      <c r="CF168" s="95"/>
      <c r="CG168" s="95"/>
      <c r="CH168" s="95"/>
      <c r="CI168" s="95"/>
      <c r="CJ168" s="95"/>
      <c r="CK168" s="95"/>
      <c r="CL168" s="95"/>
      <c r="CM168" s="95"/>
      <c r="CN168" s="95"/>
      <c r="CO168" s="95"/>
      <c r="CP168" s="95"/>
      <c r="CQ168" s="95"/>
      <c r="CR168" s="95"/>
      <c r="CS168" s="95"/>
      <c r="CT168" s="95"/>
      <c r="CU168" s="95"/>
      <c r="CV168" s="95"/>
      <c r="CW168" s="95"/>
      <c r="CX168" s="95"/>
      <c r="CY168" s="95"/>
      <c r="CZ168" s="95"/>
      <c r="DA168" s="95"/>
    </row>
    <row r="169" spans="1:105" s="96" customFormat="1" ht="12.75">
      <c r="A169" s="97">
        <f t="shared" si="19"/>
        <v>161</v>
      </c>
      <c r="B169" s="103"/>
      <c r="C169" s="100"/>
      <c r="D169" s="100"/>
      <c r="E169" s="100"/>
      <c r="F169" s="99">
        <v>0</v>
      </c>
      <c r="G169" s="92">
        <v>0</v>
      </c>
      <c r="H169" s="140">
        <f aca="true" t="shared" si="20" ref="H169:H200">G169*SensibO</f>
        <v>0</v>
      </c>
      <c r="I169" s="140">
        <f aca="true" t="shared" si="21" ref="I169:I200">F169*H169</f>
        <v>0</v>
      </c>
      <c r="J169" s="141">
        <f aca="true" t="shared" si="22" ref="J169:J200">IF(I169&gt;0,RANK(I169,OportPreVE,0),"")</f>
      </c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  <c r="BQ169" s="95"/>
      <c r="BR169" s="95"/>
      <c r="BS169" s="95"/>
      <c r="BT169" s="95"/>
      <c r="BU169" s="95"/>
      <c r="BV169" s="95"/>
      <c r="BW169" s="95"/>
      <c r="BX169" s="95"/>
      <c r="BY169" s="95"/>
      <c r="BZ169" s="95"/>
      <c r="CA169" s="95"/>
      <c r="CB169" s="95"/>
      <c r="CC169" s="95"/>
      <c r="CD169" s="95"/>
      <c r="CE169" s="95"/>
      <c r="CF169" s="95"/>
      <c r="CG169" s="95"/>
      <c r="CH169" s="95"/>
      <c r="CI169" s="95"/>
      <c r="CJ169" s="95"/>
      <c r="CK169" s="95"/>
      <c r="CL169" s="95"/>
      <c r="CM169" s="95"/>
      <c r="CN169" s="95"/>
      <c r="CO169" s="95"/>
      <c r="CP169" s="95"/>
      <c r="CQ169" s="95"/>
      <c r="CR169" s="95"/>
      <c r="CS169" s="95"/>
      <c r="CT169" s="95"/>
      <c r="CU169" s="95"/>
      <c r="CV169" s="95"/>
      <c r="CW169" s="95"/>
      <c r="CX169" s="95"/>
      <c r="CY169" s="95"/>
      <c r="CZ169" s="95"/>
      <c r="DA169" s="95"/>
    </row>
    <row r="170" spans="1:105" s="96" customFormat="1" ht="12.75">
      <c r="A170" s="97">
        <f aca="true" t="shared" si="23" ref="A170:A201">A169+1</f>
        <v>162</v>
      </c>
      <c r="B170" s="103"/>
      <c r="C170" s="100"/>
      <c r="D170" s="100"/>
      <c r="E170" s="100"/>
      <c r="F170" s="99">
        <v>0</v>
      </c>
      <c r="G170" s="92">
        <v>0</v>
      </c>
      <c r="H170" s="140">
        <f t="shared" si="20"/>
        <v>0</v>
      </c>
      <c r="I170" s="140">
        <f t="shared" si="21"/>
        <v>0</v>
      </c>
      <c r="J170" s="141">
        <f t="shared" si="22"/>
      </c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  <c r="BM170" s="95"/>
      <c r="BN170" s="95"/>
      <c r="BO170" s="95"/>
      <c r="BP170" s="95"/>
      <c r="BQ170" s="95"/>
      <c r="BR170" s="95"/>
      <c r="BS170" s="95"/>
      <c r="BT170" s="95"/>
      <c r="BU170" s="95"/>
      <c r="BV170" s="95"/>
      <c r="BW170" s="95"/>
      <c r="BX170" s="95"/>
      <c r="BY170" s="95"/>
      <c r="BZ170" s="95"/>
      <c r="CA170" s="95"/>
      <c r="CB170" s="95"/>
      <c r="CC170" s="95"/>
      <c r="CD170" s="95"/>
      <c r="CE170" s="95"/>
      <c r="CF170" s="95"/>
      <c r="CG170" s="95"/>
      <c r="CH170" s="95"/>
      <c r="CI170" s="95"/>
      <c r="CJ170" s="95"/>
      <c r="CK170" s="95"/>
      <c r="CL170" s="95"/>
      <c r="CM170" s="95"/>
      <c r="CN170" s="95"/>
      <c r="CO170" s="95"/>
      <c r="CP170" s="95"/>
      <c r="CQ170" s="95"/>
      <c r="CR170" s="95"/>
      <c r="CS170" s="95"/>
      <c r="CT170" s="95"/>
      <c r="CU170" s="95"/>
      <c r="CV170" s="95"/>
      <c r="CW170" s="95"/>
      <c r="CX170" s="95"/>
      <c r="CY170" s="95"/>
      <c r="CZ170" s="95"/>
      <c r="DA170" s="95"/>
    </row>
    <row r="171" spans="1:105" s="96" customFormat="1" ht="12.75">
      <c r="A171" s="97">
        <f t="shared" si="23"/>
        <v>163</v>
      </c>
      <c r="B171" s="103"/>
      <c r="C171" s="100"/>
      <c r="D171" s="100"/>
      <c r="E171" s="100"/>
      <c r="F171" s="99">
        <v>0</v>
      </c>
      <c r="G171" s="92">
        <v>0</v>
      </c>
      <c r="H171" s="140">
        <f t="shared" si="20"/>
        <v>0</v>
      </c>
      <c r="I171" s="140">
        <f t="shared" si="21"/>
        <v>0</v>
      </c>
      <c r="J171" s="141">
        <f t="shared" si="22"/>
      </c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5"/>
      <c r="BQ171" s="95"/>
      <c r="BR171" s="95"/>
      <c r="BS171" s="95"/>
      <c r="BT171" s="95"/>
      <c r="BU171" s="95"/>
      <c r="BV171" s="95"/>
      <c r="BW171" s="95"/>
      <c r="BX171" s="95"/>
      <c r="BY171" s="95"/>
      <c r="BZ171" s="95"/>
      <c r="CA171" s="95"/>
      <c r="CB171" s="95"/>
      <c r="CC171" s="95"/>
      <c r="CD171" s="95"/>
      <c r="CE171" s="95"/>
      <c r="CF171" s="95"/>
      <c r="CG171" s="95"/>
      <c r="CH171" s="95"/>
      <c r="CI171" s="95"/>
      <c r="CJ171" s="95"/>
      <c r="CK171" s="95"/>
      <c r="CL171" s="95"/>
      <c r="CM171" s="95"/>
      <c r="CN171" s="95"/>
      <c r="CO171" s="95"/>
      <c r="CP171" s="95"/>
      <c r="CQ171" s="95"/>
      <c r="CR171" s="95"/>
      <c r="CS171" s="95"/>
      <c r="CT171" s="95"/>
      <c r="CU171" s="95"/>
      <c r="CV171" s="95"/>
      <c r="CW171" s="95"/>
      <c r="CX171" s="95"/>
      <c r="CY171" s="95"/>
      <c r="CZ171" s="95"/>
      <c r="DA171" s="95"/>
    </row>
    <row r="172" spans="1:105" s="96" customFormat="1" ht="12.75">
      <c r="A172" s="97">
        <f t="shared" si="23"/>
        <v>164</v>
      </c>
      <c r="B172" s="103"/>
      <c r="C172" s="100"/>
      <c r="D172" s="100"/>
      <c r="E172" s="100"/>
      <c r="F172" s="99">
        <v>0</v>
      </c>
      <c r="G172" s="92">
        <v>0</v>
      </c>
      <c r="H172" s="140">
        <f t="shared" si="20"/>
        <v>0</v>
      </c>
      <c r="I172" s="140">
        <f t="shared" si="21"/>
        <v>0</v>
      </c>
      <c r="J172" s="141">
        <f t="shared" si="22"/>
      </c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  <c r="BO172" s="95"/>
      <c r="BP172" s="95"/>
      <c r="BQ172" s="95"/>
      <c r="BR172" s="95"/>
      <c r="BS172" s="95"/>
      <c r="BT172" s="95"/>
      <c r="BU172" s="95"/>
      <c r="BV172" s="95"/>
      <c r="BW172" s="95"/>
      <c r="BX172" s="95"/>
      <c r="BY172" s="95"/>
      <c r="BZ172" s="95"/>
      <c r="CA172" s="95"/>
      <c r="CB172" s="95"/>
      <c r="CC172" s="95"/>
      <c r="CD172" s="95"/>
      <c r="CE172" s="95"/>
      <c r="CF172" s="95"/>
      <c r="CG172" s="95"/>
      <c r="CH172" s="95"/>
      <c r="CI172" s="95"/>
      <c r="CJ172" s="95"/>
      <c r="CK172" s="95"/>
      <c r="CL172" s="95"/>
      <c r="CM172" s="95"/>
      <c r="CN172" s="95"/>
      <c r="CO172" s="95"/>
      <c r="CP172" s="95"/>
      <c r="CQ172" s="95"/>
      <c r="CR172" s="95"/>
      <c r="CS172" s="95"/>
      <c r="CT172" s="95"/>
      <c r="CU172" s="95"/>
      <c r="CV172" s="95"/>
      <c r="CW172" s="95"/>
      <c r="CX172" s="95"/>
      <c r="CY172" s="95"/>
      <c r="CZ172" s="95"/>
      <c r="DA172" s="95"/>
    </row>
    <row r="173" spans="1:105" s="96" customFormat="1" ht="12.75">
      <c r="A173" s="97">
        <f t="shared" si="23"/>
        <v>165</v>
      </c>
      <c r="B173" s="103"/>
      <c r="C173" s="100"/>
      <c r="D173" s="100"/>
      <c r="E173" s="100"/>
      <c r="F173" s="99">
        <v>0</v>
      </c>
      <c r="G173" s="92">
        <v>0</v>
      </c>
      <c r="H173" s="140">
        <f t="shared" si="20"/>
        <v>0</v>
      </c>
      <c r="I173" s="140">
        <f t="shared" si="21"/>
        <v>0</v>
      </c>
      <c r="J173" s="141">
        <f t="shared" si="22"/>
      </c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  <c r="BM173" s="95"/>
      <c r="BN173" s="95"/>
      <c r="BO173" s="95"/>
      <c r="BP173" s="95"/>
      <c r="BQ173" s="95"/>
      <c r="BR173" s="95"/>
      <c r="BS173" s="95"/>
      <c r="BT173" s="95"/>
      <c r="BU173" s="95"/>
      <c r="BV173" s="95"/>
      <c r="BW173" s="95"/>
      <c r="BX173" s="95"/>
      <c r="BY173" s="95"/>
      <c r="BZ173" s="95"/>
      <c r="CA173" s="95"/>
      <c r="CB173" s="95"/>
      <c r="CC173" s="95"/>
      <c r="CD173" s="95"/>
      <c r="CE173" s="95"/>
      <c r="CF173" s="95"/>
      <c r="CG173" s="95"/>
      <c r="CH173" s="95"/>
      <c r="CI173" s="95"/>
      <c r="CJ173" s="95"/>
      <c r="CK173" s="95"/>
      <c r="CL173" s="95"/>
      <c r="CM173" s="95"/>
      <c r="CN173" s="95"/>
      <c r="CO173" s="95"/>
      <c r="CP173" s="95"/>
      <c r="CQ173" s="95"/>
      <c r="CR173" s="95"/>
      <c r="CS173" s="95"/>
      <c r="CT173" s="95"/>
      <c r="CU173" s="95"/>
      <c r="CV173" s="95"/>
      <c r="CW173" s="95"/>
      <c r="CX173" s="95"/>
      <c r="CY173" s="95"/>
      <c r="CZ173" s="95"/>
      <c r="DA173" s="95"/>
    </row>
    <row r="174" spans="1:105" s="96" customFormat="1" ht="12.75">
      <c r="A174" s="97">
        <f t="shared" si="23"/>
        <v>166</v>
      </c>
      <c r="B174" s="103"/>
      <c r="C174" s="100"/>
      <c r="D174" s="100"/>
      <c r="E174" s="100"/>
      <c r="F174" s="99">
        <v>0</v>
      </c>
      <c r="G174" s="92">
        <v>0</v>
      </c>
      <c r="H174" s="140">
        <f t="shared" si="20"/>
        <v>0</v>
      </c>
      <c r="I174" s="140">
        <f t="shared" si="21"/>
        <v>0</v>
      </c>
      <c r="J174" s="141">
        <f t="shared" si="22"/>
      </c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5"/>
      <c r="BJ174" s="95"/>
      <c r="BK174" s="95"/>
      <c r="BL174" s="95"/>
      <c r="BM174" s="95"/>
      <c r="BN174" s="95"/>
      <c r="BO174" s="95"/>
      <c r="BP174" s="95"/>
      <c r="BQ174" s="95"/>
      <c r="BR174" s="95"/>
      <c r="BS174" s="95"/>
      <c r="BT174" s="95"/>
      <c r="BU174" s="95"/>
      <c r="BV174" s="95"/>
      <c r="BW174" s="95"/>
      <c r="BX174" s="95"/>
      <c r="BY174" s="95"/>
      <c r="BZ174" s="95"/>
      <c r="CA174" s="95"/>
      <c r="CB174" s="95"/>
      <c r="CC174" s="95"/>
      <c r="CD174" s="95"/>
      <c r="CE174" s="95"/>
      <c r="CF174" s="95"/>
      <c r="CG174" s="95"/>
      <c r="CH174" s="95"/>
      <c r="CI174" s="95"/>
      <c r="CJ174" s="95"/>
      <c r="CK174" s="95"/>
      <c r="CL174" s="95"/>
      <c r="CM174" s="95"/>
      <c r="CN174" s="95"/>
      <c r="CO174" s="95"/>
      <c r="CP174" s="95"/>
      <c r="CQ174" s="95"/>
      <c r="CR174" s="95"/>
      <c r="CS174" s="95"/>
      <c r="CT174" s="95"/>
      <c r="CU174" s="95"/>
      <c r="CV174" s="95"/>
      <c r="CW174" s="95"/>
      <c r="CX174" s="95"/>
      <c r="CY174" s="95"/>
      <c r="CZ174" s="95"/>
      <c r="DA174" s="95"/>
    </row>
    <row r="175" spans="1:105" s="96" customFormat="1" ht="12.75">
      <c r="A175" s="97">
        <f t="shared" si="23"/>
        <v>167</v>
      </c>
      <c r="B175" s="103"/>
      <c r="C175" s="100"/>
      <c r="D175" s="100"/>
      <c r="E175" s="100"/>
      <c r="F175" s="99">
        <v>0</v>
      </c>
      <c r="G175" s="92">
        <v>0</v>
      </c>
      <c r="H175" s="140">
        <f t="shared" si="20"/>
        <v>0</v>
      </c>
      <c r="I175" s="140">
        <f t="shared" si="21"/>
        <v>0</v>
      </c>
      <c r="J175" s="141">
        <f t="shared" si="22"/>
      </c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  <c r="BE175" s="95"/>
      <c r="BF175" s="95"/>
      <c r="BG175" s="95"/>
      <c r="BH175" s="95"/>
      <c r="BI175" s="95"/>
      <c r="BJ175" s="95"/>
      <c r="BK175" s="95"/>
      <c r="BL175" s="95"/>
      <c r="BM175" s="95"/>
      <c r="BN175" s="95"/>
      <c r="BO175" s="95"/>
      <c r="BP175" s="95"/>
      <c r="BQ175" s="95"/>
      <c r="BR175" s="95"/>
      <c r="BS175" s="95"/>
      <c r="BT175" s="95"/>
      <c r="BU175" s="95"/>
      <c r="BV175" s="95"/>
      <c r="BW175" s="95"/>
      <c r="BX175" s="95"/>
      <c r="BY175" s="95"/>
      <c r="BZ175" s="95"/>
      <c r="CA175" s="95"/>
      <c r="CB175" s="95"/>
      <c r="CC175" s="95"/>
      <c r="CD175" s="95"/>
      <c r="CE175" s="95"/>
      <c r="CF175" s="95"/>
      <c r="CG175" s="95"/>
      <c r="CH175" s="95"/>
      <c r="CI175" s="95"/>
      <c r="CJ175" s="95"/>
      <c r="CK175" s="95"/>
      <c r="CL175" s="95"/>
      <c r="CM175" s="95"/>
      <c r="CN175" s="95"/>
      <c r="CO175" s="95"/>
      <c r="CP175" s="95"/>
      <c r="CQ175" s="95"/>
      <c r="CR175" s="95"/>
      <c r="CS175" s="95"/>
      <c r="CT175" s="95"/>
      <c r="CU175" s="95"/>
      <c r="CV175" s="95"/>
      <c r="CW175" s="95"/>
      <c r="CX175" s="95"/>
      <c r="CY175" s="95"/>
      <c r="CZ175" s="95"/>
      <c r="DA175" s="95"/>
    </row>
    <row r="176" spans="1:105" s="96" customFormat="1" ht="12.75">
      <c r="A176" s="97">
        <f t="shared" si="23"/>
        <v>168</v>
      </c>
      <c r="B176" s="103"/>
      <c r="C176" s="100"/>
      <c r="D176" s="100"/>
      <c r="E176" s="100"/>
      <c r="F176" s="99">
        <v>0</v>
      </c>
      <c r="G176" s="92">
        <v>0</v>
      </c>
      <c r="H176" s="140">
        <f t="shared" si="20"/>
        <v>0</v>
      </c>
      <c r="I176" s="140">
        <f t="shared" si="21"/>
        <v>0</v>
      </c>
      <c r="J176" s="141">
        <f t="shared" si="22"/>
      </c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95"/>
      <c r="BD176" s="95"/>
      <c r="BE176" s="95"/>
      <c r="BF176" s="95"/>
      <c r="BG176" s="95"/>
      <c r="BH176" s="95"/>
      <c r="BI176" s="95"/>
      <c r="BJ176" s="95"/>
      <c r="BK176" s="95"/>
      <c r="BL176" s="95"/>
      <c r="BM176" s="95"/>
      <c r="BN176" s="95"/>
      <c r="BO176" s="95"/>
      <c r="BP176" s="95"/>
      <c r="BQ176" s="95"/>
      <c r="BR176" s="95"/>
      <c r="BS176" s="95"/>
      <c r="BT176" s="95"/>
      <c r="BU176" s="95"/>
      <c r="BV176" s="95"/>
      <c r="BW176" s="95"/>
      <c r="BX176" s="95"/>
      <c r="BY176" s="95"/>
      <c r="BZ176" s="95"/>
      <c r="CA176" s="95"/>
      <c r="CB176" s="95"/>
      <c r="CC176" s="95"/>
      <c r="CD176" s="95"/>
      <c r="CE176" s="95"/>
      <c r="CF176" s="95"/>
      <c r="CG176" s="95"/>
      <c r="CH176" s="95"/>
      <c r="CI176" s="95"/>
      <c r="CJ176" s="95"/>
      <c r="CK176" s="95"/>
      <c r="CL176" s="95"/>
      <c r="CM176" s="95"/>
      <c r="CN176" s="95"/>
      <c r="CO176" s="95"/>
      <c r="CP176" s="95"/>
      <c r="CQ176" s="95"/>
      <c r="CR176" s="95"/>
      <c r="CS176" s="95"/>
      <c r="CT176" s="95"/>
      <c r="CU176" s="95"/>
      <c r="CV176" s="95"/>
      <c r="CW176" s="95"/>
      <c r="CX176" s="95"/>
      <c r="CY176" s="95"/>
      <c r="CZ176" s="95"/>
      <c r="DA176" s="95"/>
    </row>
    <row r="177" spans="1:105" s="96" customFormat="1" ht="12.75">
      <c r="A177" s="97">
        <f t="shared" si="23"/>
        <v>169</v>
      </c>
      <c r="B177" s="103"/>
      <c r="C177" s="100"/>
      <c r="D177" s="100"/>
      <c r="E177" s="100"/>
      <c r="F177" s="99">
        <v>0</v>
      </c>
      <c r="G177" s="92">
        <v>0</v>
      </c>
      <c r="H177" s="140">
        <f t="shared" si="20"/>
        <v>0</v>
      </c>
      <c r="I177" s="140">
        <f t="shared" si="21"/>
        <v>0</v>
      </c>
      <c r="J177" s="141">
        <f t="shared" si="22"/>
      </c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95"/>
      <c r="BD177" s="95"/>
      <c r="BE177" s="95"/>
      <c r="BF177" s="95"/>
      <c r="BG177" s="95"/>
      <c r="BH177" s="95"/>
      <c r="BI177" s="95"/>
      <c r="BJ177" s="95"/>
      <c r="BK177" s="95"/>
      <c r="BL177" s="95"/>
      <c r="BM177" s="95"/>
      <c r="BN177" s="95"/>
      <c r="BO177" s="95"/>
      <c r="BP177" s="95"/>
      <c r="BQ177" s="95"/>
      <c r="BR177" s="95"/>
      <c r="BS177" s="95"/>
      <c r="BT177" s="95"/>
      <c r="BU177" s="95"/>
      <c r="BV177" s="95"/>
      <c r="BW177" s="95"/>
      <c r="BX177" s="95"/>
      <c r="BY177" s="95"/>
      <c r="BZ177" s="95"/>
      <c r="CA177" s="95"/>
      <c r="CB177" s="95"/>
      <c r="CC177" s="95"/>
      <c r="CD177" s="95"/>
      <c r="CE177" s="95"/>
      <c r="CF177" s="95"/>
      <c r="CG177" s="95"/>
      <c r="CH177" s="95"/>
      <c r="CI177" s="95"/>
      <c r="CJ177" s="95"/>
      <c r="CK177" s="95"/>
      <c r="CL177" s="95"/>
      <c r="CM177" s="95"/>
      <c r="CN177" s="95"/>
      <c r="CO177" s="95"/>
      <c r="CP177" s="95"/>
      <c r="CQ177" s="95"/>
      <c r="CR177" s="95"/>
      <c r="CS177" s="95"/>
      <c r="CT177" s="95"/>
      <c r="CU177" s="95"/>
      <c r="CV177" s="95"/>
      <c r="CW177" s="95"/>
      <c r="CX177" s="95"/>
      <c r="CY177" s="95"/>
      <c r="CZ177" s="95"/>
      <c r="DA177" s="95"/>
    </row>
    <row r="178" spans="1:105" s="96" customFormat="1" ht="12.75">
      <c r="A178" s="97">
        <f t="shared" si="23"/>
        <v>170</v>
      </c>
      <c r="B178" s="103"/>
      <c r="C178" s="100"/>
      <c r="D178" s="100"/>
      <c r="E178" s="100"/>
      <c r="F178" s="99">
        <v>0</v>
      </c>
      <c r="G178" s="92">
        <v>0</v>
      </c>
      <c r="H178" s="140">
        <f t="shared" si="20"/>
        <v>0</v>
      </c>
      <c r="I178" s="140">
        <f t="shared" si="21"/>
        <v>0</v>
      </c>
      <c r="J178" s="141">
        <f t="shared" si="22"/>
      </c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  <c r="BP178" s="95"/>
      <c r="BQ178" s="95"/>
      <c r="BR178" s="95"/>
      <c r="BS178" s="95"/>
      <c r="BT178" s="95"/>
      <c r="BU178" s="95"/>
      <c r="BV178" s="95"/>
      <c r="BW178" s="95"/>
      <c r="BX178" s="95"/>
      <c r="BY178" s="95"/>
      <c r="BZ178" s="95"/>
      <c r="CA178" s="95"/>
      <c r="CB178" s="95"/>
      <c r="CC178" s="95"/>
      <c r="CD178" s="95"/>
      <c r="CE178" s="95"/>
      <c r="CF178" s="95"/>
      <c r="CG178" s="95"/>
      <c r="CH178" s="95"/>
      <c r="CI178" s="95"/>
      <c r="CJ178" s="95"/>
      <c r="CK178" s="95"/>
      <c r="CL178" s="95"/>
      <c r="CM178" s="95"/>
      <c r="CN178" s="95"/>
      <c r="CO178" s="95"/>
      <c r="CP178" s="95"/>
      <c r="CQ178" s="95"/>
      <c r="CR178" s="95"/>
      <c r="CS178" s="95"/>
      <c r="CT178" s="95"/>
      <c r="CU178" s="95"/>
      <c r="CV178" s="95"/>
      <c r="CW178" s="95"/>
      <c r="CX178" s="95"/>
      <c r="CY178" s="95"/>
      <c r="CZ178" s="95"/>
      <c r="DA178" s="95"/>
    </row>
    <row r="179" spans="1:105" s="96" customFormat="1" ht="12.75">
      <c r="A179" s="97">
        <f t="shared" si="23"/>
        <v>171</v>
      </c>
      <c r="B179" s="103"/>
      <c r="C179" s="100"/>
      <c r="D179" s="100"/>
      <c r="E179" s="100"/>
      <c r="F179" s="99">
        <v>0</v>
      </c>
      <c r="G179" s="92">
        <v>0</v>
      </c>
      <c r="H179" s="140">
        <f t="shared" si="20"/>
        <v>0</v>
      </c>
      <c r="I179" s="140">
        <f t="shared" si="21"/>
        <v>0</v>
      </c>
      <c r="J179" s="141">
        <f t="shared" si="22"/>
      </c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95"/>
      <c r="BU179" s="95"/>
      <c r="BV179" s="95"/>
      <c r="BW179" s="95"/>
      <c r="BX179" s="95"/>
      <c r="BY179" s="95"/>
      <c r="BZ179" s="95"/>
      <c r="CA179" s="95"/>
      <c r="CB179" s="95"/>
      <c r="CC179" s="95"/>
      <c r="CD179" s="95"/>
      <c r="CE179" s="95"/>
      <c r="CF179" s="95"/>
      <c r="CG179" s="95"/>
      <c r="CH179" s="95"/>
      <c r="CI179" s="95"/>
      <c r="CJ179" s="95"/>
      <c r="CK179" s="95"/>
      <c r="CL179" s="95"/>
      <c r="CM179" s="95"/>
      <c r="CN179" s="95"/>
      <c r="CO179" s="95"/>
      <c r="CP179" s="95"/>
      <c r="CQ179" s="95"/>
      <c r="CR179" s="95"/>
      <c r="CS179" s="95"/>
      <c r="CT179" s="95"/>
      <c r="CU179" s="95"/>
      <c r="CV179" s="95"/>
      <c r="CW179" s="95"/>
      <c r="CX179" s="95"/>
      <c r="CY179" s="95"/>
      <c r="CZ179" s="95"/>
      <c r="DA179" s="95"/>
    </row>
    <row r="180" spans="1:105" s="96" customFormat="1" ht="12.75">
      <c r="A180" s="97">
        <f t="shared" si="23"/>
        <v>172</v>
      </c>
      <c r="B180" s="103"/>
      <c r="C180" s="100"/>
      <c r="D180" s="100"/>
      <c r="E180" s="100"/>
      <c r="F180" s="99">
        <v>0</v>
      </c>
      <c r="G180" s="92">
        <v>0</v>
      </c>
      <c r="H180" s="140">
        <f t="shared" si="20"/>
        <v>0</v>
      </c>
      <c r="I180" s="140">
        <f t="shared" si="21"/>
        <v>0</v>
      </c>
      <c r="J180" s="141">
        <f t="shared" si="22"/>
      </c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95"/>
      <c r="BD180" s="95"/>
      <c r="BE180" s="95"/>
      <c r="BF180" s="95"/>
      <c r="BG180" s="95"/>
      <c r="BH180" s="95"/>
      <c r="BI180" s="95"/>
      <c r="BJ180" s="95"/>
      <c r="BK180" s="95"/>
      <c r="BL180" s="95"/>
      <c r="BM180" s="95"/>
      <c r="BN180" s="95"/>
      <c r="BO180" s="95"/>
      <c r="BP180" s="95"/>
      <c r="BQ180" s="95"/>
      <c r="BR180" s="95"/>
      <c r="BS180" s="95"/>
      <c r="BT180" s="95"/>
      <c r="BU180" s="95"/>
      <c r="BV180" s="95"/>
      <c r="BW180" s="95"/>
      <c r="BX180" s="95"/>
      <c r="BY180" s="95"/>
      <c r="BZ180" s="95"/>
      <c r="CA180" s="95"/>
      <c r="CB180" s="95"/>
      <c r="CC180" s="95"/>
      <c r="CD180" s="95"/>
      <c r="CE180" s="95"/>
      <c r="CF180" s="95"/>
      <c r="CG180" s="95"/>
      <c r="CH180" s="95"/>
      <c r="CI180" s="95"/>
      <c r="CJ180" s="95"/>
      <c r="CK180" s="95"/>
      <c r="CL180" s="95"/>
      <c r="CM180" s="95"/>
      <c r="CN180" s="95"/>
      <c r="CO180" s="95"/>
      <c r="CP180" s="95"/>
      <c r="CQ180" s="95"/>
      <c r="CR180" s="95"/>
      <c r="CS180" s="95"/>
      <c r="CT180" s="95"/>
      <c r="CU180" s="95"/>
      <c r="CV180" s="95"/>
      <c r="CW180" s="95"/>
      <c r="CX180" s="95"/>
      <c r="CY180" s="95"/>
      <c r="CZ180" s="95"/>
      <c r="DA180" s="95"/>
    </row>
    <row r="181" spans="1:105" s="96" customFormat="1" ht="12.75">
      <c r="A181" s="97">
        <f t="shared" si="23"/>
        <v>173</v>
      </c>
      <c r="B181" s="103"/>
      <c r="C181" s="100"/>
      <c r="D181" s="100"/>
      <c r="E181" s="100"/>
      <c r="F181" s="99">
        <v>0</v>
      </c>
      <c r="G181" s="92">
        <v>0</v>
      </c>
      <c r="H181" s="140">
        <f t="shared" si="20"/>
        <v>0</v>
      </c>
      <c r="I181" s="140">
        <f t="shared" si="21"/>
        <v>0</v>
      </c>
      <c r="J181" s="141">
        <f t="shared" si="22"/>
      </c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95"/>
      <c r="BD181" s="95"/>
      <c r="BE181" s="95"/>
      <c r="BF181" s="95"/>
      <c r="BG181" s="95"/>
      <c r="BH181" s="95"/>
      <c r="BI181" s="95"/>
      <c r="BJ181" s="95"/>
      <c r="BK181" s="95"/>
      <c r="BL181" s="95"/>
      <c r="BM181" s="95"/>
      <c r="BN181" s="95"/>
      <c r="BO181" s="95"/>
      <c r="BP181" s="95"/>
      <c r="BQ181" s="95"/>
      <c r="BR181" s="95"/>
      <c r="BS181" s="95"/>
      <c r="BT181" s="95"/>
      <c r="BU181" s="95"/>
      <c r="BV181" s="95"/>
      <c r="BW181" s="95"/>
      <c r="BX181" s="95"/>
      <c r="BY181" s="95"/>
      <c r="BZ181" s="95"/>
      <c r="CA181" s="95"/>
      <c r="CB181" s="95"/>
      <c r="CC181" s="95"/>
      <c r="CD181" s="95"/>
      <c r="CE181" s="95"/>
      <c r="CF181" s="95"/>
      <c r="CG181" s="95"/>
      <c r="CH181" s="95"/>
      <c r="CI181" s="95"/>
      <c r="CJ181" s="95"/>
      <c r="CK181" s="95"/>
      <c r="CL181" s="95"/>
      <c r="CM181" s="95"/>
      <c r="CN181" s="95"/>
      <c r="CO181" s="95"/>
      <c r="CP181" s="95"/>
      <c r="CQ181" s="95"/>
      <c r="CR181" s="95"/>
      <c r="CS181" s="95"/>
      <c r="CT181" s="95"/>
      <c r="CU181" s="95"/>
      <c r="CV181" s="95"/>
      <c r="CW181" s="95"/>
      <c r="CX181" s="95"/>
      <c r="CY181" s="95"/>
      <c r="CZ181" s="95"/>
      <c r="DA181" s="95"/>
    </row>
    <row r="182" spans="1:105" s="96" customFormat="1" ht="12.75">
      <c r="A182" s="97">
        <f t="shared" si="23"/>
        <v>174</v>
      </c>
      <c r="B182" s="103"/>
      <c r="C182" s="100"/>
      <c r="D182" s="100"/>
      <c r="E182" s="100"/>
      <c r="F182" s="99">
        <v>0</v>
      </c>
      <c r="G182" s="92">
        <v>0</v>
      </c>
      <c r="H182" s="140">
        <f t="shared" si="20"/>
        <v>0</v>
      </c>
      <c r="I182" s="140">
        <f t="shared" si="21"/>
        <v>0</v>
      </c>
      <c r="J182" s="141">
        <f t="shared" si="22"/>
      </c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5"/>
      <c r="BJ182" s="95"/>
      <c r="BK182" s="95"/>
      <c r="BL182" s="95"/>
      <c r="BM182" s="95"/>
      <c r="BN182" s="95"/>
      <c r="BO182" s="95"/>
      <c r="BP182" s="95"/>
      <c r="BQ182" s="95"/>
      <c r="BR182" s="95"/>
      <c r="BS182" s="95"/>
      <c r="BT182" s="95"/>
      <c r="BU182" s="95"/>
      <c r="BV182" s="95"/>
      <c r="BW182" s="95"/>
      <c r="BX182" s="95"/>
      <c r="BY182" s="95"/>
      <c r="BZ182" s="95"/>
      <c r="CA182" s="95"/>
      <c r="CB182" s="95"/>
      <c r="CC182" s="95"/>
      <c r="CD182" s="95"/>
      <c r="CE182" s="95"/>
      <c r="CF182" s="95"/>
      <c r="CG182" s="95"/>
      <c r="CH182" s="95"/>
      <c r="CI182" s="95"/>
      <c r="CJ182" s="95"/>
      <c r="CK182" s="95"/>
      <c r="CL182" s="95"/>
      <c r="CM182" s="95"/>
      <c r="CN182" s="95"/>
      <c r="CO182" s="95"/>
      <c r="CP182" s="95"/>
      <c r="CQ182" s="95"/>
      <c r="CR182" s="95"/>
      <c r="CS182" s="95"/>
      <c r="CT182" s="95"/>
      <c r="CU182" s="95"/>
      <c r="CV182" s="95"/>
      <c r="CW182" s="95"/>
      <c r="CX182" s="95"/>
      <c r="CY182" s="95"/>
      <c r="CZ182" s="95"/>
      <c r="DA182" s="95"/>
    </row>
    <row r="183" spans="1:105" s="96" customFormat="1" ht="12.75">
      <c r="A183" s="97">
        <f t="shared" si="23"/>
        <v>175</v>
      </c>
      <c r="B183" s="103"/>
      <c r="C183" s="100"/>
      <c r="D183" s="100"/>
      <c r="E183" s="100"/>
      <c r="F183" s="99">
        <v>0</v>
      </c>
      <c r="G183" s="92">
        <v>0</v>
      </c>
      <c r="H183" s="140">
        <f t="shared" si="20"/>
        <v>0</v>
      </c>
      <c r="I183" s="140">
        <f t="shared" si="21"/>
        <v>0</v>
      </c>
      <c r="J183" s="141">
        <f t="shared" si="22"/>
      </c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  <c r="BN183" s="95"/>
      <c r="BO183" s="95"/>
      <c r="BP183" s="95"/>
      <c r="BQ183" s="95"/>
      <c r="BR183" s="95"/>
      <c r="BS183" s="95"/>
      <c r="BT183" s="95"/>
      <c r="BU183" s="95"/>
      <c r="BV183" s="95"/>
      <c r="BW183" s="95"/>
      <c r="BX183" s="95"/>
      <c r="BY183" s="95"/>
      <c r="BZ183" s="95"/>
      <c r="CA183" s="95"/>
      <c r="CB183" s="95"/>
      <c r="CC183" s="95"/>
      <c r="CD183" s="95"/>
      <c r="CE183" s="95"/>
      <c r="CF183" s="95"/>
      <c r="CG183" s="95"/>
      <c r="CH183" s="95"/>
      <c r="CI183" s="95"/>
      <c r="CJ183" s="95"/>
      <c r="CK183" s="95"/>
      <c r="CL183" s="95"/>
      <c r="CM183" s="95"/>
      <c r="CN183" s="95"/>
      <c r="CO183" s="95"/>
      <c r="CP183" s="95"/>
      <c r="CQ183" s="95"/>
      <c r="CR183" s="95"/>
      <c r="CS183" s="95"/>
      <c r="CT183" s="95"/>
      <c r="CU183" s="95"/>
      <c r="CV183" s="95"/>
      <c r="CW183" s="95"/>
      <c r="CX183" s="95"/>
      <c r="CY183" s="95"/>
      <c r="CZ183" s="95"/>
      <c r="DA183" s="95"/>
    </row>
    <row r="184" spans="1:105" s="96" customFormat="1" ht="12.75">
      <c r="A184" s="97">
        <f t="shared" si="23"/>
        <v>176</v>
      </c>
      <c r="B184" s="103"/>
      <c r="C184" s="100"/>
      <c r="D184" s="100"/>
      <c r="E184" s="100"/>
      <c r="F184" s="99">
        <v>0</v>
      </c>
      <c r="G184" s="92">
        <v>0</v>
      </c>
      <c r="H184" s="140">
        <f t="shared" si="20"/>
        <v>0</v>
      </c>
      <c r="I184" s="140">
        <f t="shared" si="21"/>
        <v>0</v>
      </c>
      <c r="J184" s="141">
        <f t="shared" si="22"/>
      </c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  <c r="BN184" s="95"/>
      <c r="BO184" s="95"/>
      <c r="BP184" s="95"/>
      <c r="BQ184" s="95"/>
      <c r="BR184" s="95"/>
      <c r="BS184" s="95"/>
      <c r="BT184" s="95"/>
      <c r="BU184" s="95"/>
      <c r="BV184" s="95"/>
      <c r="BW184" s="95"/>
      <c r="BX184" s="95"/>
      <c r="BY184" s="95"/>
      <c r="BZ184" s="95"/>
      <c r="CA184" s="95"/>
      <c r="CB184" s="95"/>
      <c r="CC184" s="95"/>
      <c r="CD184" s="95"/>
      <c r="CE184" s="95"/>
      <c r="CF184" s="95"/>
      <c r="CG184" s="95"/>
      <c r="CH184" s="95"/>
      <c r="CI184" s="95"/>
      <c r="CJ184" s="95"/>
      <c r="CK184" s="95"/>
      <c r="CL184" s="95"/>
      <c r="CM184" s="95"/>
      <c r="CN184" s="95"/>
      <c r="CO184" s="95"/>
      <c r="CP184" s="95"/>
      <c r="CQ184" s="95"/>
      <c r="CR184" s="95"/>
      <c r="CS184" s="95"/>
      <c r="CT184" s="95"/>
      <c r="CU184" s="95"/>
      <c r="CV184" s="95"/>
      <c r="CW184" s="95"/>
      <c r="CX184" s="95"/>
      <c r="CY184" s="95"/>
      <c r="CZ184" s="95"/>
      <c r="DA184" s="95"/>
    </row>
    <row r="185" spans="1:105" s="96" customFormat="1" ht="12.75">
      <c r="A185" s="97">
        <f t="shared" si="23"/>
        <v>177</v>
      </c>
      <c r="B185" s="103"/>
      <c r="C185" s="100"/>
      <c r="D185" s="100"/>
      <c r="E185" s="100"/>
      <c r="F185" s="99">
        <v>0</v>
      </c>
      <c r="G185" s="92">
        <v>0</v>
      </c>
      <c r="H185" s="140">
        <f t="shared" si="20"/>
        <v>0</v>
      </c>
      <c r="I185" s="140">
        <f t="shared" si="21"/>
        <v>0</v>
      </c>
      <c r="J185" s="141">
        <f t="shared" si="22"/>
      </c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  <c r="BP185" s="95"/>
      <c r="BQ185" s="95"/>
      <c r="BR185" s="95"/>
      <c r="BS185" s="95"/>
      <c r="BT185" s="95"/>
      <c r="BU185" s="95"/>
      <c r="BV185" s="95"/>
      <c r="BW185" s="95"/>
      <c r="BX185" s="95"/>
      <c r="BY185" s="95"/>
      <c r="BZ185" s="95"/>
      <c r="CA185" s="95"/>
      <c r="CB185" s="95"/>
      <c r="CC185" s="95"/>
      <c r="CD185" s="95"/>
      <c r="CE185" s="95"/>
      <c r="CF185" s="95"/>
      <c r="CG185" s="95"/>
      <c r="CH185" s="95"/>
      <c r="CI185" s="95"/>
      <c r="CJ185" s="95"/>
      <c r="CK185" s="95"/>
      <c r="CL185" s="95"/>
      <c r="CM185" s="95"/>
      <c r="CN185" s="95"/>
      <c r="CO185" s="95"/>
      <c r="CP185" s="95"/>
      <c r="CQ185" s="95"/>
      <c r="CR185" s="95"/>
      <c r="CS185" s="95"/>
      <c r="CT185" s="95"/>
      <c r="CU185" s="95"/>
      <c r="CV185" s="95"/>
      <c r="CW185" s="95"/>
      <c r="CX185" s="95"/>
      <c r="CY185" s="95"/>
      <c r="CZ185" s="95"/>
      <c r="DA185" s="95"/>
    </row>
    <row r="186" spans="1:105" s="96" customFormat="1" ht="12.75">
      <c r="A186" s="97">
        <f t="shared" si="23"/>
        <v>178</v>
      </c>
      <c r="B186" s="103"/>
      <c r="C186" s="100"/>
      <c r="D186" s="100"/>
      <c r="E186" s="100"/>
      <c r="F186" s="99">
        <v>0</v>
      </c>
      <c r="G186" s="92">
        <v>0</v>
      </c>
      <c r="H186" s="140">
        <f t="shared" si="20"/>
        <v>0</v>
      </c>
      <c r="I186" s="140">
        <f t="shared" si="21"/>
        <v>0</v>
      </c>
      <c r="J186" s="141">
        <f t="shared" si="22"/>
      </c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  <c r="BP186" s="95"/>
      <c r="BQ186" s="95"/>
      <c r="BR186" s="95"/>
      <c r="BS186" s="95"/>
      <c r="BT186" s="95"/>
      <c r="BU186" s="95"/>
      <c r="BV186" s="95"/>
      <c r="BW186" s="95"/>
      <c r="BX186" s="95"/>
      <c r="BY186" s="95"/>
      <c r="BZ186" s="95"/>
      <c r="CA186" s="95"/>
      <c r="CB186" s="95"/>
      <c r="CC186" s="95"/>
      <c r="CD186" s="95"/>
      <c r="CE186" s="95"/>
      <c r="CF186" s="95"/>
      <c r="CG186" s="95"/>
      <c r="CH186" s="95"/>
      <c r="CI186" s="95"/>
      <c r="CJ186" s="95"/>
      <c r="CK186" s="95"/>
      <c r="CL186" s="95"/>
      <c r="CM186" s="95"/>
      <c r="CN186" s="95"/>
      <c r="CO186" s="95"/>
      <c r="CP186" s="95"/>
      <c r="CQ186" s="95"/>
      <c r="CR186" s="95"/>
      <c r="CS186" s="95"/>
      <c r="CT186" s="95"/>
      <c r="CU186" s="95"/>
      <c r="CV186" s="95"/>
      <c r="CW186" s="95"/>
      <c r="CX186" s="95"/>
      <c r="CY186" s="95"/>
      <c r="CZ186" s="95"/>
      <c r="DA186" s="95"/>
    </row>
    <row r="187" spans="1:105" s="96" customFormat="1" ht="12.75">
      <c r="A187" s="97">
        <f t="shared" si="23"/>
        <v>179</v>
      </c>
      <c r="B187" s="103"/>
      <c r="C187" s="100"/>
      <c r="D187" s="100"/>
      <c r="E187" s="100"/>
      <c r="F187" s="99">
        <v>0</v>
      </c>
      <c r="G187" s="92">
        <v>0</v>
      </c>
      <c r="H187" s="140">
        <f t="shared" si="20"/>
        <v>0</v>
      </c>
      <c r="I187" s="140">
        <f t="shared" si="21"/>
        <v>0</v>
      </c>
      <c r="J187" s="141">
        <f t="shared" si="22"/>
      </c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  <c r="AW187" s="95"/>
      <c r="AX187" s="95"/>
      <c r="AY187" s="95"/>
      <c r="AZ187" s="95"/>
      <c r="BA187" s="95"/>
      <c r="BB187" s="95"/>
      <c r="BC187" s="95"/>
      <c r="BD187" s="95"/>
      <c r="BE187" s="95"/>
      <c r="BF187" s="95"/>
      <c r="BG187" s="95"/>
      <c r="BH187" s="95"/>
      <c r="BI187" s="95"/>
      <c r="BJ187" s="95"/>
      <c r="BK187" s="95"/>
      <c r="BL187" s="95"/>
      <c r="BM187" s="95"/>
      <c r="BN187" s="95"/>
      <c r="BO187" s="95"/>
      <c r="BP187" s="95"/>
      <c r="BQ187" s="95"/>
      <c r="BR187" s="95"/>
      <c r="BS187" s="95"/>
      <c r="BT187" s="95"/>
      <c r="BU187" s="95"/>
      <c r="BV187" s="95"/>
      <c r="BW187" s="95"/>
      <c r="BX187" s="95"/>
      <c r="BY187" s="95"/>
      <c r="BZ187" s="95"/>
      <c r="CA187" s="95"/>
      <c r="CB187" s="95"/>
      <c r="CC187" s="95"/>
      <c r="CD187" s="95"/>
      <c r="CE187" s="95"/>
      <c r="CF187" s="95"/>
      <c r="CG187" s="95"/>
      <c r="CH187" s="95"/>
      <c r="CI187" s="95"/>
      <c r="CJ187" s="95"/>
      <c r="CK187" s="95"/>
      <c r="CL187" s="95"/>
      <c r="CM187" s="95"/>
      <c r="CN187" s="95"/>
      <c r="CO187" s="95"/>
      <c r="CP187" s="95"/>
      <c r="CQ187" s="95"/>
      <c r="CR187" s="95"/>
      <c r="CS187" s="95"/>
      <c r="CT187" s="95"/>
      <c r="CU187" s="95"/>
      <c r="CV187" s="95"/>
      <c r="CW187" s="95"/>
      <c r="CX187" s="95"/>
      <c r="CY187" s="95"/>
      <c r="CZ187" s="95"/>
      <c r="DA187" s="95"/>
    </row>
    <row r="188" spans="1:105" s="96" customFormat="1" ht="12.75">
      <c r="A188" s="97">
        <f t="shared" si="23"/>
        <v>180</v>
      </c>
      <c r="B188" s="103"/>
      <c r="C188" s="100"/>
      <c r="D188" s="100"/>
      <c r="E188" s="100"/>
      <c r="F188" s="99">
        <v>0</v>
      </c>
      <c r="G188" s="92">
        <v>0</v>
      </c>
      <c r="H188" s="140">
        <f t="shared" si="20"/>
        <v>0</v>
      </c>
      <c r="I188" s="140">
        <f t="shared" si="21"/>
        <v>0</v>
      </c>
      <c r="J188" s="141">
        <f t="shared" si="22"/>
      </c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95"/>
      <c r="AY188" s="95"/>
      <c r="AZ188" s="95"/>
      <c r="BA188" s="95"/>
      <c r="BB188" s="95"/>
      <c r="BC188" s="95"/>
      <c r="BD188" s="95"/>
      <c r="BE188" s="95"/>
      <c r="BF188" s="95"/>
      <c r="BG188" s="95"/>
      <c r="BH188" s="95"/>
      <c r="BI188" s="95"/>
      <c r="BJ188" s="95"/>
      <c r="BK188" s="95"/>
      <c r="BL188" s="95"/>
      <c r="BM188" s="95"/>
      <c r="BN188" s="95"/>
      <c r="BO188" s="95"/>
      <c r="BP188" s="95"/>
      <c r="BQ188" s="95"/>
      <c r="BR188" s="95"/>
      <c r="BS188" s="95"/>
      <c r="BT188" s="95"/>
      <c r="BU188" s="95"/>
      <c r="BV188" s="95"/>
      <c r="BW188" s="95"/>
      <c r="BX188" s="95"/>
      <c r="BY188" s="95"/>
      <c r="BZ188" s="95"/>
      <c r="CA188" s="95"/>
      <c r="CB188" s="95"/>
      <c r="CC188" s="95"/>
      <c r="CD188" s="95"/>
      <c r="CE188" s="95"/>
      <c r="CF188" s="95"/>
      <c r="CG188" s="95"/>
      <c r="CH188" s="95"/>
      <c r="CI188" s="95"/>
      <c r="CJ188" s="95"/>
      <c r="CK188" s="95"/>
      <c r="CL188" s="95"/>
      <c r="CM188" s="95"/>
      <c r="CN188" s="95"/>
      <c r="CO188" s="95"/>
      <c r="CP188" s="95"/>
      <c r="CQ188" s="95"/>
      <c r="CR188" s="95"/>
      <c r="CS188" s="95"/>
      <c r="CT188" s="95"/>
      <c r="CU188" s="95"/>
      <c r="CV188" s="95"/>
      <c r="CW188" s="95"/>
      <c r="CX188" s="95"/>
      <c r="CY188" s="95"/>
      <c r="CZ188" s="95"/>
      <c r="DA188" s="95"/>
    </row>
    <row r="189" spans="1:105" s="96" customFormat="1" ht="12.75">
      <c r="A189" s="97">
        <f t="shared" si="23"/>
        <v>181</v>
      </c>
      <c r="B189" s="103"/>
      <c r="C189" s="100"/>
      <c r="D189" s="100"/>
      <c r="E189" s="100"/>
      <c r="F189" s="99">
        <v>0</v>
      </c>
      <c r="G189" s="92">
        <v>0</v>
      </c>
      <c r="H189" s="140">
        <f t="shared" si="20"/>
        <v>0</v>
      </c>
      <c r="I189" s="140">
        <f t="shared" si="21"/>
        <v>0</v>
      </c>
      <c r="J189" s="141">
        <f t="shared" si="22"/>
      </c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95"/>
      <c r="BD189" s="95"/>
      <c r="BE189" s="95"/>
      <c r="BF189" s="95"/>
      <c r="BG189" s="95"/>
      <c r="BH189" s="95"/>
      <c r="BI189" s="95"/>
      <c r="BJ189" s="95"/>
      <c r="BK189" s="95"/>
      <c r="BL189" s="95"/>
      <c r="BM189" s="95"/>
      <c r="BN189" s="95"/>
      <c r="BO189" s="95"/>
      <c r="BP189" s="95"/>
      <c r="BQ189" s="95"/>
      <c r="BR189" s="95"/>
      <c r="BS189" s="95"/>
      <c r="BT189" s="95"/>
      <c r="BU189" s="95"/>
      <c r="BV189" s="95"/>
      <c r="BW189" s="95"/>
      <c r="BX189" s="95"/>
      <c r="BY189" s="95"/>
      <c r="BZ189" s="95"/>
      <c r="CA189" s="95"/>
      <c r="CB189" s="95"/>
      <c r="CC189" s="95"/>
      <c r="CD189" s="95"/>
      <c r="CE189" s="95"/>
      <c r="CF189" s="95"/>
      <c r="CG189" s="95"/>
      <c r="CH189" s="95"/>
      <c r="CI189" s="95"/>
      <c r="CJ189" s="95"/>
      <c r="CK189" s="95"/>
      <c r="CL189" s="95"/>
      <c r="CM189" s="95"/>
      <c r="CN189" s="95"/>
      <c r="CO189" s="95"/>
      <c r="CP189" s="95"/>
      <c r="CQ189" s="95"/>
      <c r="CR189" s="95"/>
      <c r="CS189" s="95"/>
      <c r="CT189" s="95"/>
      <c r="CU189" s="95"/>
      <c r="CV189" s="95"/>
      <c r="CW189" s="95"/>
      <c r="CX189" s="95"/>
      <c r="CY189" s="95"/>
      <c r="CZ189" s="95"/>
      <c r="DA189" s="95"/>
    </row>
    <row r="190" spans="1:105" s="96" customFormat="1" ht="12.75">
      <c r="A190" s="97">
        <f t="shared" si="23"/>
        <v>182</v>
      </c>
      <c r="B190" s="103"/>
      <c r="C190" s="100"/>
      <c r="D190" s="100"/>
      <c r="E190" s="100"/>
      <c r="F190" s="99">
        <v>0</v>
      </c>
      <c r="G190" s="92">
        <v>0</v>
      </c>
      <c r="H190" s="140">
        <f t="shared" si="20"/>
        <v>0</v>
      </c>
      <c r="I190" s="140">
        <f t="shared" si="21"/>
        <v>0</v>
      </c>
      <c r="J190" s="141">
        <f t="shared" si="22"/>
      </c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5"/>
      <c r="BJ190" s="95"/>
      <c r="BK190" s="95"/>
      <c r="BL190" s="95"/>
      <c r="BM190" s="95"/>
      <c r="BN190" s="95"/>
      <c r="BO190" s="95"/>
      <c r="BP190" s="95"/>
      <c r="BQ190" s="95"/>
      <c r="BR190" s="95"/>
      <c r="BS190" s="95"/>
      <c r="BT190" s="95"/>
      <c r="BU190" s="95"/>
      <c r="BV190" s="95"/>
      <c r="BW190" s="95"/>
      <c r="BX190" s="95"/>
      <c r="BY190" s="95"/>
      <c r="BZ190" s="95"/>
      <c r="CA190" s="95"/>
      <c r="CB190" s="95"/>
      <c r="CC190" s="95"/>
      <c r="CD190" s="95"/>
      <c r="CE190" s="95"/>
      <c r="CF190" s="95"/>
      <c r="CG190" s="95"/>
      <c r="CH190" s="95"/>
      <c r="CI190" s="95"/>
      <c r="CJ190" s="95"/>
      <c r="CK190" s="95"/>
      <c r="CL190" s="95"/>
      <c r="CM190" s="95"/>
      <c r="CN190" s="95"/>
      <c r="CO190" s="95"/>
      <c r="CP190" s="95"/>
      <c r="CQ190" s="95"/>
      <c r="CR190" s="95"/>
      <c r="CS190" s="95"/>
      <c r="CT190" s="95"/>
      <c r="CU190" s="95"/>
      <c r="CV190" s="95"/>
      <c r="CW190" s="95"/>
      <c r="CX190" s="95"/>
      <c r="CY190" s="95"/>
      <c r="CZ190" s="95"/>
      <c r="DA190" s="95"/>
    </row>
    <row r="191" spans="1:105" s="96" customFormat="1" ht="12.75">
      <c r="A191" s="97">
        <f t="shared" si="23"/>
        <v>183</v>
      </c>
      <c r="B191" s="103"/>
      <c r="C191" s="100"/>
      <c r="D191" s="100"/>
      <c r="E191" s="100"/>
      <c r="F191" s="99">
        <v>0</v>
      </c>
      <c r="G191" s="92">
        <v>0</v>
      </c>
      <c r="H191" s="140">
        <f t="shared" si="20"/>
        <v>0</v>
      </c>
      <c r="I191" s="140">
        <f t="shared" si="21"/>
        <v>0</v>
      </c>
      <c r="J191" s="141">
        <f t="shared" si="22"/>
      </c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  <c r="BM191" s="95"/>
      <c r="BN191" s="95"/>
      <c r="BO191" s="95"/>
      <c r="BP191" s="95"/>
      <c r="BQ191" s="95"/>
      <c r="BR191" s="95"/>
      <c r="BS191" s="95"/>
      <c r="BT191" s="95"/>
      <c r="BU191" s="95"/>
      <c r="BV191" s="95"/>
      <c r="BW191" s="95"/>
      <c r="BX191" s="95"/>
      <c r="BY191" s="95"/>
      <c r="BZ191" s="95"/>
      <c r="CA191" s="95"/>
      <c r="CB191" s="95"/>
      <c r="CC191" s="95"/>
      <c r="CD191" s="95"/>
      <c r="CE191" s="95"/>
      <c r="CF191" s="95"/>
      <c r="CG191" s="95"/>
      <c r="CH191" s="95"/>
      <c r="CI191" s="95"/>
      <c r="CJ191" s="95"/>
      <c r="CK191" s="95"/>
      <c r="CL191" s="95"/>
      <c r="CM191" s="95"/>
      <c r="CN191" s="95"/>
      <c r="CO191" s="95"/>
      <c r="CP191" s="95"/>
      <c r="CQ191" s="95"/>
      <c r="CR191" s="95"/>
      <c r="CS191" s="95"/>
      <c r="CT191" s="95"/>
      <c r="CU191" s="95"/>
      <c r="CV191" s="95"/>
      <c r="CW191" s="95"/>
      <c r="CX191" s="95"/>
      <c r="CY191" s="95"/>
      <c r="CZ191" s="95"/>
      <c r="DA191" s="95"/>
    </row>
    <row r="192" spans="1:105" s="96" customFormat="1" ht="12.75">
      <c r="A192" s="97">
        <f t="shared" si="23"/>
        <v>184</v>
      </c>
      <c r="B192" s="103"/>
      <c r="C192" s="100"/>
      <c r="D192" s="100"/>
      <c r="E192" s="100"/>
      <c r="F192" s="99">
        <v>0</v>
      </c>
      <c r="G192" s="92">
        <v>0</v>
      </c>
      <c r="H192" s="140">
        <f t="shared" si="20"/>
        <v>0</v>
      </c>
      <c r="I192" s="140">
        <f t="shared" si="21"/>
        <v>0</v>
      </c>
      <c r="J192" s="141">
        <f t="shared" si="22"/>
      </c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  <c r="BN192" s="95"/>
      <c r="BO192" s="95"/>
      <c r="BP192" s="95"/>
      <c r="BQ192" s="95"/>
      <c r="BR192" s="95"/>
      <c r="BS192" s="95"/>
      <c r="BT192" s="95"/>
      <c r="BU192" s="95"/>
      <c r="BV192" s="95"/>
      <c r="BW192" s="95"/>
      <c r="BX192" s="95"/>
      <c r="BY192" s="95"/>
      <c r="BZ192" s="95"/>
      <c r="CA192" s="95"/>
      <c r="CB192" s="95"/>
      <c r="CC192" s="95"/>
      <c r="CD192" s="95"/>
      <c r="CE192" s="95"/>
      <c r="CF192" s="95"/>
      <c r="CG192" s="95"/>
      <c r="CH192" s="95"/>
      <c r="CI192" s="95"/>
      <c r="CJ192" s="95"/>
      <c r="CK192" s="95"/>
      <c r="CL192" s="95"/>
      <c r="CM192" s="95"/>
      <c r="CN192" s="95"/>
      <c r="CO192" s="95"/>
      <c r="CP192" s="95"/>
      <c r="CQ192" s="95"/>
      <c r="CR192" s="95"/>
      <c r="CS192" s="95"/>
      <c r="CT192" s="95"/>
      <c r="CU192" s="95"/>
      <c r="CV192" s="95"/>
      <c r="CW192" s="95"/>
      <c r="CX192" s="95"/>
      <c r="CY192" s="95"/>
      <c r="CZ192" s="95"/>
      <c r="DA192" s="95"/>
    </row>
    <row r="193" spans="1:105" s="96" customFormat="1" ht="12.75">
      <c r="A193" s="97">
        <f t="shared" si="23"/>
        <v>185</v>
      </c>
      <c r="B193" s="103"/>
      <c r="C193" s="100"/>
      <c r="D193" s="100"/>
      <c r="E193" s="100"/>
      <c r="F193" s="99">
        <v>0</v>
      </c>
      <c r="G193" s="92">
        <v>0</v>
      </c>
      <c r="H193" s="140">
        <f t="shared" si="20"/>
        <v>0</v>
      </c>
      <c r="I193" s="140">
        <f t="shared" si="21"/>
        <v>0</v>
      </c>
      <c r="J193" s="141">
        <f t="shared" si="22"/>
      </c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95"/>
      <c r="BR193" s="95"/>
      <c r="BS193" s="95"/>
      <c r="BT193" s="95"/>
      <c r="BU193" s="95"/>
      <c r="BV193" s="95"/>
      <c r="BW193" s="95"/>
      <c r="BX193" s="95"/>
      <c r="BY193" s="95"/>
      <c r="BZ193" s="95"/>
      <c r="CA193" s="95"/>
      <c r="CB193" s="95"/>
      <c r="CC193" s="95"/>
      <c r="CD193" s="95"/>
      <c r="CE193" s="95"/>
      <c r="CF193" s="95"/>
      <c r="CG193" s="95"/>
      <c r="CH193" s="95"/>
      <c r="CI193" s="95"/>
      <c r="CJ193" s="95"/>
      <c r="CK193" s="95"/>
      <c r="CL193" s="95"/>
      <c r="CM193" s="95"/>
      <c r="CN193" s="95"/>
      <c r="CO193" s="95"/>
      <c r="CP193" s="95"/>
      <c r="CQ193" s="95"/>
      <c r="CR193" s="95"/>
      <c r="CS193" s="95"/>
      <c r="CT193" s="95"/>
      <c r="CU193" s="95"/>
      <c r="CV193" s="95"/>
      <c r="CW193" s="95"/>
      <c r="CX193" s="95"/>
      <c r="CY193" s="95"/>
      <c r="CZ193" s="95"/>
      <c r="DA193" s="95"/>
    </row>
    <row r="194" spans="1:105" s="96" customFormat="1" ht="12.75">
      <c r="A194" s="97">
        <f t="shared" si="23"/>
        <v>186</v>
      </c>
      <c r="B194" s="103"/>
      <c r="C194" s="100"/>
      <c r="D194" s="100"/>
      <c r="E194" s="100"/>
      <c r="F194" s="99">
        <v>0</v>
      </c>
      <c r="G194" s="92">
        <v>0</v>
      </c>
      <c r="H194" s="140">
        <f t="shared" si="20"/>
        <v>0</v>
      </c>
      <c r="I194" s="140">
        <f t="shared" si="21"/>
        <v>0</v>
      </c>
      <c r="J194" s="141">
        <f t="shared" si="22"/>
      </c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  <c r="BN194" s="95"/>
      <c r="BO194" s="95"/>
      <c r="BP194" s="95"/>
      <c r="BQ194" s="95"/>
      <c r="BR194" s="95"/>
      <c r="BS194" s="95"/>
      <c r="BT194" s="95"/>
      <c r="BU194" s="95"/>
      <c r="BV194" s="95"/>
      <c r="BW194" s="95"/>
      <c r="BX194" s="95"/>
      <c r="BY194" s="95"/>
      <c r="BZ194" s="95"/>
      <c r="CA194" s="95"/>
      <c r="CB194" s="95"/>
      <c r="CC194" s="95"/>
      <c r="CD194" s="95"/>
      <c r="CE194" s="95"/>
      <c r="CF194" s="95"/>
      <c r="CG194" s="95"/>
      <c r="CH194" s="95"/>
      <c r="CI194" s="95"/>
      <c r="CJ194" s="95"/>
      <c r="CK194" s="95"/>
      <c r="CL194" s="95"/>
      <c r="CM194" s="95"/>
      <c r="CN194" s="95"/>
      <c r="CO194" s="95"/>
      <c r="CP194" s="95"/>
      <c r="CQ194" s="95"/>
      <c r="CR194" s="95"/>
      <c r="CS194" s="95"/>
      <c r="CT194" s="95"/>
      <c r="CU194" s="95"/>
      <c r="CV194" s="95"/>
      <c r="CW194" s="95"/>
      <c r="CX194" s="95"/>
      <c r="CY194" s="95"/>
      <c r="CZ194" s="95"/>
      <c r="DA194" s="95"/>
    </row>
    <row r="195" spans="1:105" s="96" customFormat="1" ht="12.75">
      <c r="A195" s="97">
        <f t="shared" si="23"/>
        <v>187</v>
      </c>
      <c r="B195" s="103"/>
      <c r="C195" s="100"/>
      <c r="D195" s="100"/>
      <c r="E195" s="100"/>
      <c r="F195" s="99">
        <v>0</v>
      </c>
      <c r="G195" s="92">
        <v>0</v>
      </c>
      <c r="H195" s="140">
        <f t="shared" si="20"/>
        <v>0</v>
      </c>
      <c r="I195" s="140">
        <f t="shared" si="21"/>
        <v>0</v>
      </c>
      <c r="J195" s="141">
        <f t="shared" si="22"/>
      </c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5"/>
      <c r="BQ195" s="95"/>
      <c r="BR195" s="95"/>
      <c r="BS195" s="95"/>
      <c r="BT195" s="95"/>
      <c r="BU195" s="95"/>
      <c r="BV195" s="95"/>
      <c r="BW195" s="95"/>
      <c r="BX195" s="95"/>
      <c r="BY195" s="95"/>
      <c r="BZ195" s="95"/>
      <c r="CA195" s="95"/>
      <c r="CB195" s="95"/>
      <c r="CC195" s="95"/>
      <c r="CD195" s="95"/>
      <c r="CE195" s="95"/>
      <c r="CF195" s="95"/>
      <c r="CG195" s="95"/>
      <c r="CH195" s="95"/>
      <c r="CI195" s="95"/>
      <c r="CJ195" s="95"/>
      <c r="CK195" s="95"/>
      <c r="CL195" s="95"/>
      <c r="CM195" s="95"/>
      <c r="CN195" s="95"/>
      <c r="CO195" s="95"/>
      <c r="CP195" s="95"/>
      <c r="CQ195" s="95"/>
      <c r="CR195" s="95"/>
      <c r="CS195" s="95"/>
      <c r="CT195" s="95"/>
      <c r="CU195" s="95"/>
      <c r="CV195" s="95"/>
      <c r="CW195" s="95"/>
      <c r="CX195" s="95"/>
      <c r="CY195" s="95"/>
      <c r="CZ195" s="95"/>
      <c r="DA195" s="95"/>
    </row>
    <row r="196" spans="1:105" s="96" customFormat="1" ht="12.75">
      <c r="A196" s="97">
        <f t="shared" si="23"/>
        <v>188</v>
      </c>
      <c r="B196" s="103"/>
      <c r="C196" s="100"/>
      <c r="D196" s="100"/>
      <c r="E196" s="100"/>
      <c r="F196" s="99">
        <v>0</v>
      </c>
      <c r="G196" s="92">
        <v>0</v>
      </c>
      <c r="H196" s="140">
        <f t="shared" si="20"/>
        <v>0</v>
      </c>
      <c r="I196" s="140">
        <f t="shared" si="21"/>
        <v>0</v>
      </c>
      <c r="J196" s="141">
        <f t="shared" si="22"/>
      </c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  <c r="BO196" s="95"/>
      <c r="BP196" s="95"/>
      <c r="BQ196" s="95"/>
      <c r="BR196" s="95"/>
      <c r="BS196" s="95"/>
      <c r="BT196" s="95"/>
      <c r="BU196" s="95"/>
      <c r="BV196" s="95"/>
      <c r="BW196" s="95"/>
      <c r="BX196" s="95"/>
      <c r="BY196" s="95"/>
      <c r="BZ196" s="95"/>
      <c r="CA196" s="95"/>
      <c r="CB196" s="95"/>
      <c r="CC196" s="95"/>
      <c r="CD196" s="95"/>
      <c r="CE196" s="95"/>
      <c r="CF196" s="95"/>
      <c r="CG196" s="95"/>
      <c r="CH196" s="95"/>
      <c r="CI196" s="95"/>
      <c r="CJ196" s="95"/>
      <c r="CK196" s="95"/>
      <c r="CL196" s="95"/>
      <c r="CM196" s="95"/>
      <c r="CN196" s="95"/>
      <c r="CO196" s="95"/>
      <c r="CP196" s="95"/>
      <c r="CQ196" s="95"/>
      <c r="CR196" s="95"/>
      <c r="CS196" s="95"/>
      <c r="CT196" s="95"/>
      <c r="CU196" s="95"/>
      <c r="CV196" s="95"/>
      <c r="CW196" s="95"/>
      <c r="CX196" s="95"/>
      <c r="CY196" s="95"/>
      <c r="CZ196" s="95"/>
      <c r="DA196" s="95"/>
    </row>
    <row r="197" spans="1:105" s="96" customFormat="1" ht="12.75">
      <c r="A197" s="97">
        <f t="shared" si="23"/>
        <v>189</v>
      </c>
      <c r="B197" s="103"/>
      <c r="C197" s="100"/>
      <c r="D197" s="100"/>
      <c r="E197" s="100"/>
      <c r="F197" s="99">
        <v>0</v>
      </c>
      <c r="G197" s="92">
        <v>0</v>
      </c>
      <c r="H197" s="140">
        <f t="shared" si="20"/>
        <v>0</v>
      </c>
      <c r="I197" s="140">
        <f t="shared" si="21"/>
        <v>0</v>
      </c>
      <c r="J197" s="141">
        <f t="shared" si="22"/>
      </c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  <c r="BM197" s="95"/>
      <c r="BN197" s="95"/>
      <c r="BO197" s="95"/>
      <c r="BP197" s="95"/>
      <c r="BQ197" s="95"/>
      <c r="BR197" s="95"/>
      <c r="BS197" s="95"/>
      <c r="BT197" s="95"/>
      <c r="BU197" s="95"/>
      <c r="BV197" s="95"/>
      <c r="BW197" s="95"/>
      <c r="BX197" s="95"/>
      <c r="BY197" s="95"/>
      <c r="BZ197" s="95"/>
      <c r="CA197" s="95"/>
      <c r="CB197" s="95"/>
      <c r="CC197" s="95"/>
      <c r="CD197" s="95"/>
      <c r="CE197" s="95"/>
      <c r="CF197" s="95"/>
      <c r="CG197" s="95"/>
      <c r="CH197" s="95"/>
      <c r="CI197" s="95"/>
      <c r="CJ197" s="95"/>
      <c r="CK197" s="95"/>
      <c r="CL197" s="95"/>
      <c r="CM197" s="95"/>
      <c r="CN197" s="95"/>
      <c r="CO197" s="95"/>
      <c r="CP197" s="95"/>
      <c r="CQ197" s="95"/>
      <c r="CR197" s="95"/>
      <c r="CS197" s="95"/>
      <c r="CT197" s="95"/>
      <c r="CU197" s="95"/>
      <c r="CV197" s="95"/>
      <c r="CW197" s="95"/>
      <c r="CX197" s="95"/>
      <c r="CY197" s="95"/>
      <c r="CZ197" s="95"/>
      <c r="DA197" s="95"/>
    </row>
    <row r="198" spans="1:105" s="96" customFormat="1" ht="12.75">
      <c r="A198" s="97">
        <f t="shared" si="23"/>
        <v>190</v>
      </c>
      <c r="B198" s="103"/>
      <c r="C198" s="100"/>
      <c r="D198" s="100"/>
      <c r="E198" s="100"/>
      <c r="F198" s="99">
        <v>0</v>
      </c>
      <c r="G198" s="92">
        <v>0</v>
      </c>
      <c r="H198" s="140">
        <f t="shared" si="20"/>
        <v>0</v>
      </c>
      <c r="I198" s="140">
        <f t="shared" si="21"/>
        <v>0</v>
      </c>
      <c r="J198" s="141">
        <f t="shared" si="22"/>
      </c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  <c r="BN198" s="95"/>
      <c r="BO198" s="95"/>
      <c r="BP198" s="95"/>
      <c r="BQ198" s="95"/>
      <c r="BR198" s="95"/>
      <c r="BS198" s="95"/>
      <c r="BT198" s="95"/>
      <c r="BU198" s="95"/>
      <c r="BV198" s="95"/>
      <c r="BW198" s="95"/>
      <c r="BX198" s="95"/>
      <c r="BY198" s="95"/>
      <c r="BZ198" s="95"/>
      <c r="CA198" s="95"/>
      <c r="CB198" s="95"/>
      <c r="CC198" s="95"/>
      <c r="CD198" s="95"/>
      <c r="CE198" s="95"/>
      <c r="CF198" s="95"/>
      <c r="CG198" s="95"/>
      <c r="CH198" s="95"/>
      <c r="CI198" s="95"/>
      <c r="CJ198" s="95"/>
      <c r="CK198" s="95"/>
      <c r="CL198" s="95"/>
      <c r="CM198" s="95"/>
      <c r="CN198" s="95"/>
      <c r="CO198" s="95"/>
      <c r="CP198" s="95"/>
      <c r="CQ198" s="95"/>
      <c r="CR198" s="95"/>
      <c r="CS198" s="95"/>
      <c r="CT198" s="95"/>
      <c r="CU198" s="95"/>
      <c r="CV198" s="95"/>
      <c r="CW198" s="95"/>
      <c r="CX198" s="95"/>
      <c r="CY198" s="95"/>
      <c r="CZ198" s="95"/>
      <c r="DA198" s="95"/>
    </row>
    <row r="199" spans="1:105" s="96" customFormat="1" ht="12.75">
      <c r="A199" s="97">
        <f t="shared" si="23"/>
        <v>191</v>
      </c>
      <c r="B199" s="103"/>
      <c r="C199" s="100"/>
      <c r="D199" s="100"/>
      <c r="E199" s="100"/>
      <c r="F199" s="99">
        <v>0</v>
      </c>
      <c r="G199" s="92">
        <v>0</v>
      </c>
      <c r="H199" s="140">
        <f t="shared" si="20"/>
        <v>0</v>
      </c>
      <c r="I199" s="140">
        <f t="shared" si="21"/>
        <v>0</v>
      </c>
      <c r="J199" s="141">
        <f t="shared" si="22"/>
      </c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  <c r="BM199" s="95"/>
      <c r="BN199" s="95"/>
      <c r="BO199" s="95"/>
      <c r="BP199" s="95"/>
      <c r="BQ199" s="95"/>
      <c r="BR199" s="95"/>
      <c r="BS199" s="95"/>
      <c r="BT199" s="95"/>
      <c r="BU199" s="95"/>
      <c r="BV199" s="95"/>
      <c r="BW199" s="95"/>
      <c r="BX199" s="95"/>
      <c r="BY199" s="95"/>
      <c r="BZ199" s="95"/>
      <c r="CA199" s="95"/>
      <c r="CB199" s="95"/>
      <c r="CC199" s="95"/>
      <c r="CD199" s="95"/>
      <c r="CE199" s="95"/>
      <c r="CF199" s="95"/>
      <c r="CG199" s="95"/>
      <c r="CH199" s="95"/>
      <c r="CI199" s="95"/>
      <c r="CJ199" s="95"/>
      <c r="CK199" s="95"/>
      <c r="CL199" s="95"/>
      <c r="CM199" s="95"/>
      <c r="CN199" s="95"/>
      <c r="CO199" s="95"/>
      <c r="CP199" s="95"/>
      <c r="CQ199" s="95"/>
      <c r="CR199" s="95"/>
      <c r="CS199" s="95"/>
      <c r="CT199" s="95"/>
      <c r="CU199" s="95"/>
      <c r="CV199" s="95"/>
      <c r="CW199" s="95"/>
      <c r="CX199" s="95"/>
      <c r="CY199" s="95"/>
      <c r="CZ199" s="95"/>
      <c r="DA199" s="95"/>
    </row>
    <row r="200" spans="1:105" s="96" customFormat="1" ht="12.75">
      <c r="A200" s="97">
        <f t="shared" si="23"/>
        <v>192</v>
      </c>
      <c r="B200" s="103"/>
      <c r="C200" s="100"/>
      <c r="D200" s="100"/>
      <c r="E200" s="100"/>
      <c r="F200" s="99">
        <v>0</v>
      </c>
      <c r="G200" s="92">
        <v>0</v>
      </c>
      <c r="H200" s="140">
        <f t="shared" si="20"/>
        <v>0</v>
      </c>
      <c r="I200" s="140">
        <f t="shared" si="21"/>
        <v>0</v>
      </c>
      <c r="J200" s="141">
        <f t="shared" si="22"/>
      </c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95"/>
      <c r="BD200" s="95"/>
      <c r="BE200" s="95"/>
      <c r="BF200" s="95"/>
      <c r="BG200" s="95"/>
      <c r="BH200" s="95"/>
      <c r="BI200" s="95"/>
      <c r="BJ200" s="95"/>
      <c r="BK200" s="95"/>
      <c r="BL200" s="95"/>
      <c r="BM200" s="95"/>
      <c r="BN200" s="95"/>
      <c r="BO200" s="95"/>
      <c r="BP200" s="95"/>
      <c r="BQ200" s="95"/>
      <c r="BR200" s="95"/>
      <c r="BS200" s="95"/>
      <c r="BT200" s="95"/>
      <c r="BU200" s="95"/>
      <c r="BV200" s="95"/>
      <c r="BW200" s="95"/>
      <c r="BX200" s="95"/>
      <c r="BY200" s="95"/>
      <c r="BZ200" s="95"/>
      <c r="CA200" s="95"/>
      <c r="CB200" s="95"/>
      <c r="CC200" s="95"/>
      <c r="CD200" s="95"/>
      <c r="CE200" s="95"/>
      <c r="CF200" s="95"/>
      <c r="CG200" s="95"/>
      <c r="CH200" s="95"/>
      <c r="CI200" s="95"/>
      <c r="CJ200" s="95"/>
      <c r="CK200" s="95"/>
      <c r="CL200" s="95"/>
      <c r="CM200" s="95"/>
      <c r="CN200" s="95"/>
      <c r="CO200" s="95"/>
      <c r="CP200" s="95"/>
      <c r="CQ200" s="95"/>
      <c r="CR200" s="95"/>
      <c r="CS200" s="95"/>
      <c r="CT200" s="95"/>
      <c r="CU200" s="95"/>
      <c r="CV200" s="95"/>
      <c r="CW200" s="95"/>
      <c r="CX200" s="95"/>
      <c r="CY200" s="95"/>
      <c r="CZ200" s="95"/>
      <c r="DA200" s="95"/>
    </row>
    <row r="201" spans="1:105" s="96" customFormat="1" ht="12.75">
      <c r="A201" s="97">
        <f t="shared" si="23"/>
        <v>193</v>
      </c>
      <c r="B201" s="103"/>
      <c r="C201" s="100"/>
      <c r="D201" s="100"/>
      <c r="E201" s="100"/>
      <c r="F201" s="99">
        <v>0</v>
      </c>
      <c r="G201" s="92">
        <v>0</v>
      </c>
      <c r="H201" s="140">
        <f>G201*SensibO</f>
        <v>0</v>
      </c>
      <c r="I201" s="140">
        <f>F201*H201</f>
        <v>0</v>
      </c>
      <c r="J201" s="141">
        <f>IF(I201&gt;0,RANK(I201,OportPreVE,0),"")</f>
      </c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95"/>
      <c r="BA201" s="95"/>
      <c r="BB201" s="95"/>
      <c r="BC201" s="95"/>
      <c r="BD201" s="95"/>
      <c r="BE201" s="95"/>
      <c r="BF201" s="95"/>
      <c r="BG201" s="95"/>
      <c r="BH201" s="95"/>
      <c r="BI201" s="95"/>
      <c r="BJ201" s="95"/>
      <c r="BK201" s="95"/>
      <c r="BL201" s="95"/>
      <c r="BM201" s="95"/>
      <c r="BN201" s="95"/>
      <c r="BO201" s="95"/>
      <c r="BP201" s="95"/>
      <c r="BQ201" s="95"/>
      <c r="BR201" s="95"/>
      <c r="BS201" s="95"/>
      <c r="BT201" s="95"/>
      <c r="BU201" s="95"/>
      <c r="BV201" s="95"/>
      <c r="BW201" s="95"/>
      <c r="BX201" s="95"/>
      <c r="BY201" s="95"/>
      <c r="BZ201" s="95"/>
      <c r="CA201" s="95"/>
      <c r="CB201" s="95"/>
      <c r="CC201" s="95"/>
      <c r="CD201" s="95"/>
      <c r="CE201" s="95"/>
      <c r="CF201" s="95"/>
      <c r="CG201" s="95"/>
      <c r="CH201" s="95"/>
      <c r="CI201" s="95"/>
      <c r="CJ201" s="95"/>
      <c r="CK201" s="95"/>
      <c r="CL201" s="95"/>
      <c r="CM201" s="95"/>
      <c r="CN201" s="95"/>
      <c r="CO201" s="95"/>
      <c r="CP201" s="95"/>
      <c r="CQ201" s="95"/>
      <c r="CR201" s="95"/>
      <c r="CS201" s="95"/>
      <c r="CT201" s="95"/>
      <c r="CU201" s="95"/>
      <c r="CV201" s="95"/>
      <c r="CW201" s="95"/>
      <c r="CX201" s="95"/>
      <c r="CY201" s="95"/>
      <c r="CZ201" s="95"/>
      <c r="DA201" s="95"/>
    </row>
    <row r="202" spans="1:105" s="96" customFormat="1" ht="12.75">
      <c r="A202" s="97">
        <f aca="true" t="shared" si="24" ref="A202:A208">A201+1</f>
        <v>194</v>
      </c>
      <c r="B202" s="103"/>
      <c r="C202" s="100"/>
      <c r="D202" s="100"/>
      <c r="E202" s="100"/>
      <c r="F202" s="99">
        <v>0</v>
      </c>
      <c r="G202" s="92">
        <v>0</v>
      </c>
      <c r="H202" s="140">
        <f>G202*SensibO</f>
        <v>0</v>
      </c>
      <c r="I202" s="140">
        <f>F202*H202</f>
        <v>0</v>
      </c>
      <c r="J202" s="141">
        <f>IF(I202&gt;0,RANK(I202,OportPreVE,0),"")</f>
      </c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  <c r="BP202" s="95"/>
      <c r="BQ202" s="95"/>
      <c r="BR202" s="95"/>
      <c r="BS202" s="95"/>
      <c r="BT202" s="95"/>
      <c r="BU202" s="95"/>
      <c r="BV202" s="95"/>
      <c r="BW202" s="95"/>
      <c r="BX202" s="95"/>
      <c r="BY202" s="95"/>
      <c r="BZ202" s="95"/>
      <c r="CA202" s="95"/>
      <c r="CB202" s="95"/>
      <c r="CC202" s="95"/>
      <c r="CD202" s="95"/>
      <c r="CE202" s="95"/>
      <c r="CF202" s="95"/>
      <c r="CG202" s="95"/>
      <c r="CH202" s="95"/>
      <c r="CI202" s="95"/>
      <c r="CJ202" s="95"/>
      <c r="CK202" s="95"/>
      <c r="CL202" s="95"/>
      <c r="CM202" s="95"/>
      <c r="CN202" s="95"/>
      <c r="CO202" s="95"/>
      <c r="CP202" s="95"/>
      <c r="CQ202" s="95"/>
      <c r="CR202" s="95"/>
      <c r="CS202" s="95"/>
      <c r="CT202" s="95"/>
      <c r="CU202" s="95"/>
      <c r="CV202" s="95"/>
      <c r="CW202" s="95"/>
      <c r="CX202" s="95"/>
      <c r="CY202" s="95"/>
      <c r="CZ202" s="95"/>
      <c r="DA202" s="95"/>
    </row>
    <row r="203" spans="1:105" s="96" customFormat="1" ht="12.75">
      <c r="A203" s="97">
        <f t="shared" si="24"/>
        <v>195</v>
      </c>
      <c r="B203" s="103"/>
      <c r="C203" s="100"/>
      <c r="D203" s="100"/>
      <c r="E203" s="100"/>
      <c r="F203" s="99">
        <v>0</v>
      </c>
      <c r="G203" s="92">
        <v>0</v>
      </c>
      <c r="H203" s="140">
        <f>G203*SensibO</f>
        <v>0</v>
      </c>
      <c r="I203" s="140">
        <f>F203*H203</f>
        <v>0</v>
      </c>
      <c r="J203" s="141">
        <f>IF(I203&gt;0,RANK(I203,OportPreVE,0),"")</f>
      </c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95"/>
      <c r="BQ203" s="95"/>
      <c r="BR203" s="95"/>
      <c r="BS203" s="95"/>
      <c r="BT203" s="95"/>
      <c r="BU203" s="95"/>
      <c r="BV203" s="95"/>
      <c r="BW203" s="95"/>
      <c r="BX203" s="95"/>
      <c r="BY203" s="95"/>
      <c r="BZ203" s="95"/>
      <c r="CA203" s="95"/>
      <c r="CB203" s="95"/>
      <c r="CC203" s="95"/>
      <c r="CD203" s="95"/>
      <c r="CE203" s="95"/>
      <c r="CF203" s="95"/>
      <c r="CG203" s="95"/>
      <c r="CH203" s="95"/>
      <c r="CI203" s="95"/>
      <c r="CJ203" s="95"/>
      <c r="CK203" s="95"/>
      <c r="CL203" s="95"/>
      <c r="CM203" s="95"/>
      <c r="CN203" s="95"/>
      <c r="CO203" s="95"/>
      <c r="CP203" s="95"/>
      <c r="CQ203" s="95"/>
      <c r="CR203" s="95"/>
      <c r="CS203" s="95"/>
      <c r="CT203" s="95"/>
      <c r="CU203" s="95"/>
      <c r="CV203" s="95"/>
      <c r="CW203" s="95"/>
      <c r="CX203" s="95"/>
      <c r="CY203" s="95"/>
      <c r="CZ203" s="95"/>
      <c r="DA203" s="95"/>
    </row>
    <row r="204" spans="1:105" s="96" customFormat="1" ht="12.75">
      <c r="A204" s="97">
        <f t="shared" si="24"/>
        <v>196</v>
      </c>
      <c r="B204" s="103"/>
      <c r="C204" s="100"/>
      <c r="D204" s="100"/>
      <c r="E204" s="100"/>
      <c r="F204" s="99">
        <v>0</v>
      </c>
      <c r="G204" s="92">
        <v>0</v>
      </c>
      <c r="H204" s="140">
        <f>G204*SensibO</f>
        <v>0</v>
      </c>
      <c r="I204" s="140">
        <f>F204*H204</f>
        <v>0</v>
      </c>
      <c r="J204" s="141">
        <f>IF(I204&gt;0,RANK(I204,OportPreVE,0),"")</f>
      </c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95"/>
      <c r="BB204" s="95"/>
      <c r="BC204" s="95"/>
      <c r="BD204" s="95"/>
      <c r="BE204" s="95"/>
      <c r="BF204" s="95"/>
      <c r="BG204" s="95"/>
      <c r="BH204" s="95"/>
      <c r="BI204" s="95"/>
      <c r="BJ204" s="95"/>
      <c r="BK204" s="95"/>
      <c r="BL204" s="95"/>
      <c r="BM204" s="95"/>
      <c r="BN204" s="95"/>
      <c r="BO204" s="95"/>
      <c r="BP204" s="95"/>
      <c r="BQ204" s="95"/>
      <c r="BR204" s="95"/>
      <c r="BS204" s="95"/>
      <c r="BT204" s="95"/>
      <c r="BU204" s="95"/>
      <c r="BV204" s="95"/>
      <c r="BW204" s="95"/>
      <c r="BX204" s="95"/>
      <c r="BY204" s="95"/>
      <c r="BZ204" s="95"/>
      <c r="CA204" s="95"/>
      <c r="CB204" s="95"/>
      <c r="CC204" s="95"/>
      <c r="CD204" s="95"/>
      <c r="CE204" s="95"/>
      <c r="CF204" s="95"/>
      <c r="CG204" s="95"/>
      <c r="CH204" s="95"/>
      <c r="CI204" s="95"/>
      <c r="CJ204" s="95"/>
      <c r="CK204" s="95"/>
      <c r="CL204" s="95"/>
      <c r="CM204" s="95"/>
      <c r="CN204" s="95"/>
      <c r="CO204" s="95"/>
      <c r="CP204" s="95"/>
      <c r="CQ204" s="95"/>
      <c r="CR204" s="95"/>
      <c r="CS204" s="95"/>
      <c r="CT204" s="95"/>
      <c r="CU204" s="95"/>
      <c r="CV204" s="95"/>
      <c r="CW204" s="95"/>
      <c r="CX204" s="95"/>
      <c r="CY204" s="95"/>
      <c r="CZ204" s="95"/>
      <c r="DA204" s="95"/>
    </row>
    <row r="205" spans="1:105" s="96" customFormat="1" ht="12.75">
      <c r="A205" s="97">
        <f t="shared" si="24"/>
        <v>197</v>
      </c>
      <c r="B205" s="103"/>
      <c r="C205" s="100"/>
      <c r="D205" s="100"/>
      <c r="E205" s="100"/>
      <c r="F205" s="99">
        <v>0</v>
      </c>
      <c r="G205" s="92">
        <v>0</v>
      </c>
      <c r="H205" s="140">
        <f>G205*SensibO</f>
        <v>0</v>
      </c>
      <c r="I205" s="140">
        <f>F205*H205</f>
        <v>0</v>
      </c>
      <c r="J205" s="141">
        <f>IF(I205&gt;0,RANK(I205,OportPreVE,0),"")</f>
      </c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95"/>
      <c r="BT205" s="95"/>
      <c r="BU205" s="95"/>
      <c r="BV205" s="95"/>
      <c r="BW205" s="95"/>
      <c r="BX205" s="95"/>
      <c r="BY205" s="95"/>
      <c r="BZ205" s="95"/>
      <c r="CA205" s="95"/>
      <c r="CB205" s="95"/>
      <c r="CC205" s="95"/>
      <c r="CD205" s="95"/>
      <c r="CE205" s="95"/>
      <c r="CF205" s="95"/>
      <c r="CG205" s="95"/>
      <c r="CH205" s="95"/>
      <c r="CI205" s="95"/>
      <c r="CJ205" s="95"/>
      <c r="CK205" s="95"/>
      <c r="CL205" s="95"/>
      <c r="CM205" s="95"/>
      <c r="CN205" s="95"/>
      <c r="CO205" s="95"/>
      <c r="CP205" s="95"/>
      <c r="CQ205" s="95"/>
      <c r="CR205" s="95"/>
      <c r="CS205" s="95"/>
      <c r="CT205" s="95"/>
      <c r="CU205" s="95"/>
      <c r="CV205" s="95"/>
      <c r="CW205" s="95"/>
      <c r="CX205" s="95"/>
      <c r="CY205" s="95"/>
      <c r="CZ205" s="95"/>
      <c r="DA205" s="95"/>
    </row>
    <row r="206" spans="1:105" s="96" customFormat="1" ht="12.75">
      <c r="A206" s="97">
        <f t="shared" si="24"/>
        <v>198</v>
      </c>
      <c r="B206" s="103"/>
      <c r="C206" s="100"/>
      <c r="D206" s="100"/>
      <c r="E206" s="100"/>
      <c r="F206" s="99">
        <v>0</v>
      </c>
      <c r="G206" s="92">
        <v>0</v>
      </c>
      <c r="H206" s="140">
        <f>G206*SensibO</f>
        <v>0</v>
      </c>
      <c r="I206" s="140">
        <f>F206*H206</f>
        <v>0</v>
      </c>
      <c r="J206" s="141">
        <f>IF(I206&gt;0,RANK(I206,OportPreVE,0),"")</f>
      </c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95"/>
      <c r="BQ206" s="95"/>
      <c r="BR206" s="95"/>
      <c r="BS206" s="95"/>
      <c r="BT206" s="95"/>
      <c r="BU206" s="95"/>
      <c r="BV206" s="95"/>
      <c r="BW206" s="95"/>
      <c r="BX206" s="95"/>
      <c r="BY206" s="95"/>
      <c r="BZ206" s="95"/>
      <c r="CA206" s="95"/>
      <c r="CB206" s="95"/>
      <c r="CC206" s="95"/>
      <c r="CD206" s="95"/>
      <c r="CE206" s="95"/>
      <c r="CF206" s="95"/>
      <c r="CG206" s="95"/>
      <c r="CH206" s="95"/>
      <c r="CI206" s="95"/>
      <c r="CJ206" s="95"/>
      <c r="CK206" s="95"/>
      <c r="CL206" s="95"/>
      <c r="CM206" s="95"/>
      <c r="CN206" s="95"/>
      <c r="CO206" s="95"/>
      <c r="CP206" s="95"/>
      <c r="CQ206" s="95"/>
      <c r="CR206" s="95"/>
      <c r="CS206" s="95"/>
      <c r="CT206" s="95"/>
      <c r="CU206" s="95"/>
      <c r="CV206" s="95"/>
      <c r="CW206" s="95"/>
      <c r="CX206" s="95"/>
      <c r="CY206" s="95"/>
      <c r="CZ206" s="95"/>
      <c r="DA206" s="95"/>
    </row>
    <row r="207" spans="1:105" s="96" customFormat="1" ht="12.75">
      <c r="A207" s="97">
        <f t="shared" si="24"/>
        <v>199</v>
      </c>
      <c r="B207" s="103"/>
      <c r="C207" s="100"/>
      <c r="D207" s="100"/>
      <c r="E207" s="100"/>
      <c r="F207" s="99">
        <v>0</v>
      </c>
      <c r="G207" s="92">
        <v>0</v>
      </c>
      <c r="H207" s="140">
        <f>G207*SensibO</f>
        <v>0</v>
      </c>
      <c r="I207" s="140">
        <f>F207*H207</f>
        <v>0</v>
      </c>
      <c r="J207" s="141">
        <f>IF(I207&gt;0,RANK(I207,OportPreVE,0),"")</f>
      </c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95"/>
      <c r="BD207" s="95"/>
      <c r="BE207" s="95"/>
      <c r="BF207" s="95"/>
      <c r="BG207" s="95"/>
      <c r="BH207" s="95"/>
      <c r="BI207" s="95"/>
      <c r="BJ207" s="95"/>
      <c r="BK207" s="95"/>
      <c r="BL207" s="95"/>
      <c r="BM207" s="95"/>
      <c r="BN207" s="95"/>
      <c r="BO207" s="95"/>
      <c r="BP207" s="95"/>
      <c r="BQ207" s="95"/>
      <c r="BR207" s="95"/>
      <c r="BS207" s="95"/>
      <c r="BT207" s="95"/>
      <c r="BU207" s="95"/>
      <c r="BV207" s="95"/>
      <c r="BW207" s="95"/>
      <c r="BX207" s="95"/>
      <c r="BY207" s="95"/>
      <c r="BZ207" s="95"/>
      <c r="CA207" s="95"/>
      <c r="CB207" s="95"/>
      <c r="CC207" s="95"/>
      <c r="CD207" s="95"/>
      <c r="CE207" s="95"/>
      <c r="CF207" s="95"/>
      <c r="CG207" s="95"/>
      <c r="CH207" s="95"/>
      <c r="CI207" s="95"/>
      <c r="CJ207" s="95"/>
      <c r="CK207" s="95"/>
      <c r="CL207" s="95"/>
      <c r="CM207" s="95"/>
      <c r="CN207" s="95"/>
      <c r="CO207" s="95"/>
      <c r="CP207" s="95"/>
      <c r="CQ207" s="95"/>
      <c r="CR207" s="95"/>
      <c r="CS207" s="95"/>
      <c r="CT207" s="95"/>
      <c r="CU207" s="95"/>
      <c r="CV207" s="95"/>
      <c r="CW207" s="95"/>
      <c r="CX207" s="95"/>
      <c r="CY207" s="95"/>
      <c r="CZ207" s="95"/>
      <c r="DA207" s="95"/>
    </row>
    <row r="208" spans="1:105" s="96" customFormat="1" ht="12.75">
      <c r="A208" s="97">
        <f t="shared" si="24"/>
        <v>200</v>
      </c>
      <c r="B208" s="103"/>
      <c r="C208" s="100"/>
      <c r="D208" s="100"/>
      <c r="E208" s="100"/>
      <c r="F208" s="99">
        <v>0</v>
      </c>
      <c r="G208" s="92">
        <v>0</v>
      </c>
      <c r="H208" s="140">
        <f>G208*SensibO</f>
        <v>0</v>
      </c>
      <c r="I208" s="140">
        <f>F208*H208</f>
        <v>0</v>
      </c>
      <c r="J208" s="141">
        <f>IF(I208&gt;0,RANK(I208,OportPreVE,0),"")</f>
      </c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  <c r="AW208" s="95"/>
      <c r="AX208" s="95"/>
      <c r="AY208" s="95"/>
      <c r="AZ208" s="95"/>
      <c r="BA208" s="95"/>
      <c r="BB208" s="95"/>
      <c r="BC208" s="95"/>
      <c r="BD208" s="95"/>
      <c r="BE208" s="95"/>
      <c r="BF208" s="95"/>
      <c r="BG208" s="95"/>
      <c r="BH208" s="95"/>
      <c r="BI208" s="95"/>
      <c r="BJ208" s="95"/>
      <c r="BK208" s="95"/>
      <c r="BL208" s="95"/>
      <c r="BM208" s="95"/>
      <c r="BN208" s="95"/>
      <c r="BO208" s="95"/>
      <c r="BP208" s="95"/>
      <c r="BQ208" s="95"/>
      <c r="BR208" s="95"/>
      <c r="BS208" s="95"/>
      <c r="BT208" s="95"/>
      <c r="BU208" s="95"/>
      <c r="BV208" s="95"/>
      <c r="BW208" s="95"/>
      <c r="BX208" s="95"/>
      <c r="BY208" s="95"/>
      <c r="BZ208" s="95"/>
      <c r="CA208" s="95"/>
      <c r="CB208" s="95"/>
      <c r="CC208" s="95"/>
      <c r="CD208" s="95"/>
      <c r="CE208" s="95"/>
      <c r="CF208" s="95"/>
      <c r="CG208" s="95"/>
      <c r="CH208" s="95"/>
      <c r="CI208" s="95"/>
      <c r="CJ208" s="95"/>
      <c r="CK208" s="95"/>
      <c r="CL208" s="95"/>
      <c r="CM208" s="95"/>
      <c r="CN208" s="95"/>
      <c r="CO208" s="95"/>
      <c r="CP208" s="95"/>
      <c r="CQ208" s="95"/>
      <c r="CR208" s="95"/>
      <c r="CS208" s="95"/>
      <c r="CT208" s="95"/>
      <c r="CU208" s="95"/>
      <c r="CV208" s="95"/>
      <c r="CW208" s="95"/>
      <c r="CX208" s="95"/>
      <c r="CY208" s="95"/>
      <c r="CZ208" s="95"/>
      <c r="DA208" s="95"/>
    </row>
    <row r="209" spans="1:10" ht="12.75">
      <c r="A209" s="104"/>
      <c r="B209" s="105"/>
      <c r="C209" s="104"/>
      <c r="D209" s="106"/>
      <c r="E209" s="106"/>
      <c r="F209" s="104"/>
      <c r="G209" s="104"/>
      <c r="H209" s="104"/>
      <c r="I209" s="104"/>
      <c r="J209" s="67"/>
    </row>
    <row r="210" spans="1:100" s="111" customFormat="1" ht="12.75">
      <c r="A210" s="108" t="s">
        <v>62</v>
      </c>
      <c r="B210" s="109"/>
      <c r="C210" s="110" t="s">
        <v>63</v>
      </c>
      <c r="D210" s="67"/>
      <c r="E210" s="67"/>
      <c r="F210" s="110"/>
      <c r="G210" s="110"/>
      <c r="H210" s="104"/>
      <c r="I210" s="67"/>
      <c r="J210" s="67"/>
      <c r="K210" s="42"/>
      <c r="L210" s="42"/>
      <c r="M210" s="42"/>
      <c r="N210" s="42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  <c r="BZ210" s="67"/>
      <c r="CA210" s="67"/>
      <c r="CB210" s="67"/>
      <c r="CC210" s="67"/>
      <c r="CD210" s="6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</row>
    <row r="211" spans="1:100" s="111" customFormat="1" ht="12.75">
      <c r="A211" s="104"/>
      <c r="B211" s="105"/>
      <c r="C211" s="110"/>
      <c r="D211" s="67"/>
      <c r="E211" s="67"/>
      <c r="F211" s="110"/>
      <c r="G211" s="110"/>
      <c r="H211" s="104"/>
      <c r="I211" s="67"/>
      <c r="J211" s="67"/>
      <c r="K211" s="42"/>
      <c r="L211" s="42"/>
      <c r="M211" s="42"/>
      <c r="N211" s="42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  <c r="BZ211" s="67"/>
      <c r="CA211" s="67"/>
      <c r="CB211" s="67"/>
      <c r="CC211" s="67"/>
      <c r="CD211" s="6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</row>
    <row r="212" spans="1:100" s="111" customFormat="1" ht="12.75">
      <c r="A212" s="108" t="s">
        <v>27</v>
      </c>
      <c r="B212" s="109"/>
      <c r="C212" s="110" t="s">
        <v>64</v>
      </c>
      <c r="D212" s="67"/>
      <c r="E212" s="67"/>
      <c r="F212" s="110"/>
      <c r="G212" s="110"/>
      <c r="H212" s="104"/>
      <c r="I212" s="67"/>
      <c r="J212" s="67"/>
      <c r="K212" s="42"/>
      <c r="L212" s="42"/>
      <c r="M212" s="42"/>
      <c r="N212" s="42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  <c r="BZ212" s="67"/>
      <c r="CA212" s="67"/>
      <c r="CB212" s="67"/>
      <c r="CC212" s="67"/>
      <c r="CD212" s="6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</row>
    <row r="213" spans="1:10" ht="12.75">
      <c r="A213" s="104"/>
      <c r="B213" s="105"/>
      <c r="C213" s="104"/>
      <c r="D213" s="106"/>
      <c r="E213" s="106"/>
      <c r="F213" s="104"/>
      <c r="G213" s="104"/>
      <c r="H213" s="104"/>
      <c r="I213" s="104"/>
      <c r="J213" s="67"/>
    </row>
    <row r="214" spans="1:10" ht="12.75">
      <c r="A214" s="104"/>
      <c r="B214" s="105"/>
      <c r="C214" s="104"/>
      <c r="D214" s="106"/>
      <c r="E214" s="106"/>
      <c r="F214" s="104"/>
      <c r="G214" s="104"/>
      <c r="H214" s="104"/>
      <c r="I214" s="104"/>
      <c r="J214" s="67"/>
    </row>
    <row r="215" spans="1:10" ht="12.75">
      <c r="A215" s="104"/>
      <c r="B215" s="105"/>
      <c r="C215" s="104"/>
      <c r="D215" s="106"/>
      <c r="E215" s="106"/>
      <c r="F215" s="104"/>
      <c r="G215" s="104"/>
      <c r="H215" s="104"/>
      <c r="I215" s="104"/>
      <c r="J215" s="67"/>
    </row>
    <row r="216" spans="1:10" ht="12.75">
      <c r="A216" s="104"/>
      <c r="B216" s="105"/>
      <c r="C216" s="104"/>
      <c r="D216" s="106"/>
      <c r="E216" s="106"/>
      <c r="F216" s="104"/>
      <c r="G216" s="104"/>
      <c r="H216" s="104"/>
      <c r="I216" s="104"/>
      <c r="J216" s="67"/>
    </row>
    <row r="217" spans="1:10" ht="12.75">
      <c r="A217" s="104"/>
      <c r="B217" s="105"/>
      <c r="C217" s="104"/>
      <c r="D217" s="106"/>
      <c r="E217" s="106"/>
      <c r="F217" s="104"/>
      <c r="G217" s="104"/>
      <c r="H217" s="104"/>
      <c r="I217" s="104"/>
      <c r="J217" s="67"/>
    </row>
    <row r="218" spans="1:10" ht="12.75">
      <c r="A218" s="104"/>
      <c r="B218" s="105"/>
      <c r="C218" s="104"/>
      <c r="D218" s="106"/>
      <c r="E218" s="106"/>
      <c r="F218" s="104"/>
      <c r="G218" s="104"/>
      <c r="H218" s="104"/>
      <c r="I218" s="104"/>
      <c r="J218" s="67"/>
    </row>
    <row r="219" spans="1:10" ht="12.75">
      <c r="A219" s="104"/>
      <c r="B219" s="105"/>
      <c r="C219" s="104"/>
      <c r="D219" s="106"/>
      <c r="E219" s="106"/>
      <c r="F219" s="104"/>
      <c r="G219" s="104"/>
      <c r="H219" s="104"/>
      <c r="I219" s="104"/>
      <c r="J219" s="67"/>
    </row>
    <row r="220" spans="1:10" ht="12.75">
      <c r="A220" s="104"/>
      <c r="B220" s="105"/>
      <c r="C220" s="104"/>
      <c r="D220" s="106"/>
      <c r="E220" s="106"/>
      <c r="F220" s="104"/>
      <c r="G220" s="104"/>
      <c r="H220" s="104"/>
      <c r="I220" s="104"/>
      <c r="J220" s="67"/>
    </row>
    <row r="221" spans="1:10" ht="12.75">
      <c r="A221" s="104"/>
      <c r="B221" s="105"/>
      <c r="C221" s="104"/>
      <c r="D221" s="106"/>
      <c r="E221" s="106"/>
      <c r="F221" s="104"/>
      <c r="G221" s="104"/>
      <c r="H221" s="104"/>
      <c r="I221" s="104"/>
      <c r="J221" s="67"/>
    </row>
    <row r="222" spans="1:10" ht="12.75">
      <c r="A222" s="104"/>
      <c r="B222" s="105"/>
      <c r="C222" s="104"/>
      <c r="D222" s="106"/>
      <c r="E222" s="106"/>
      <c r="F222" s="104"/>
      <c r="G222" s="104"/>
      <c r="H222" s="104"/>
      <c r="I222" s="104"/>
      <c r="J222" s="67"/>
    </row>
    <row r="223" spans="1:10" ht="12.75">
      <c r="A223" s="104"/>
      <c r="B223" s="105"/>
      <c r="C223" s="104"/>
      <c r="D223" s="106"/>
      <c r="E223" s="106"/>
      <c r="F223" s="104"/>
      <c r="G223" s="104"/>
      <c r="H223" s="104"/>
      <c r="I223" s="104"/>
      <c r="J223" s="67"/>
    </row>
    <row r="224" spans="1:10" ht="12.75">
      <c r="A224" s="104"/>
      <c r="B224" s="105"/>
      <c r="C224" s="104"/>
      <c r="D224" s="106"/>
      <c r="E224" s="106"/>
      <c r="F224" s="104"/>
      <c r="G224" s="104"/>
      <c r="H224" s="104"/>
      <c r="I224" s="104"/>
      <c r="J224" s="67"/>
    </row>
    <row r="225" spans="1:10" ht="12.75">
      <c r="A225" s="104"/>
      <c r="B225" s="105"/>
      <c r="C225" s="104"/>
      <c r="D225" s="106"/>
      <c r="E225" s="106"/>
      <c r="F225" s="104"/>
      <c r="G225" s="104"/>
      <c r="H225" s="104"/>
      <c r="I225" s="104"/>
      <c r="J225" s="67"/>
    </row>
    <row r="226" spans="1:10" ht="12.75">
      <c r="A226" s="104"/>
      <c r="B226" s="105"/>
      <c r="C226" s="104"/>
      <c r="D226" s="106"/>
      <c r="E226" s="106"/>
      <c r="F226" s="104"/>
      <c r="G226" s="104"/>
      <c r="H226" s="104"/>
      <c r="I226" s="104"/>
      <c r="J226" s="67"/>
    </row>
    <row r="227" spans="1:10" ht="12.75">
      <c r="A227" s="104"/>
      <c r="B227" s="105"/>
      <c r="C227" s="104"/>
      <c r="D227" s="106"/>
      <c r="E227" s="106"/>
      <c r="F227" s="104"/>
      <c r="G227" s="104"/>
      <c r="H227" s="104"/>
      <c r="I227" s="104"/>
      <c r="J227" s="67"/>
    </row>
    <row r="228" spans="1:10" ht="12.75">
      <c r="A228" s="104"/>
      <c r="B228" s="105"/>
      <c r="C228" s="104"/>
      <c r="D228" s="106"/>
      <c r="E228" s="106"/>
      <c r="F228" s="104"/>
      <c r="G228" s="104"/>
      <c r="H228" s="104"/>
      <c r="I228" s="104"/>
      <c r="J228" s="67"/>
    </row>
    <row r="229" spans="1:10" ht="12.75">
      <c r="A229" s="104"/>
      <c r="B229" s="105"/>
      <c r="C229" s="104"/>
      <c r="D229" s="106"/>
      <c r="E229" s="106"/>
      <c r="F229" s="104"/>
      <c r="G229" s="104"/>
      <c r="H229" s="104"/>
      <c r="I229" s="104"/>
      <c r="J229" s="67"/>
    </row>
    <row r="230" spans="1:10" ht="12.75">
      <c r="A230" s="104"/>
      <c r="B230" s="105"/>
      <c r="C230" s="104"/>
      <c r="D230" s="106"/>
      <c r="E230" s="106"/>
      <c r="F230" s="104"/>
      <c r="G230" s="104"/>
      <c r="H230" s="104"/>
      <c r="I230" s="104"/>
      <c r="J230" s="67"/>
    </row>
    <row r="231" spans="1:10" ht="12.75">
      <c r="A231" s="104"/>
      <c r="B231" s="105"/>
      <c r="C231" s="104"/>
      <c r="D231" s="106"/>
      <c r="E231" s="106"/>
      <c r="F231" s="104"/>
      <c r="G231" s="104"/>
      <c r="H231" s="104"/>
      <c r="I231" s="104"/>
      <c r="J231" s="67"/>
    </row>
    <row r="232" spans="1:10" ht="12.75">
      <c r="A232" s="104"/>
      <c r="B232" s="105"/>
      <c r="C232" s="104"/>
      <c r="D232" s="106"/>
      <c r="E232" s="106"/>
      <c r="F232" s="104"/>
      <c r="G232" s="104"/>
      <c r="H232" s="104"/>
      <c r="I232" s="104"/>
      <c r="J232" s="67"/>
    </row>
    <row r="233" spans="1:10" ht="12.75">
      <c r="A233" s="104"/>
      <c r="B233" s="105"/>
      <c r="C233" s="104"/>
      <c r="D233" s="106"/>
      <c r="E233" s="106"/>
      <c r="F233" s="104"/>
      <c r="G233" s="104"/>
      <c r="H233" s="104"/>
      <c r="I233" s="104"/>
      <c r="J233" s="67"/>
    </row>
    <row r="234" spans="1:10" ht="12.75">
      <c r="A234" s="104"/>
      <c r="B234" s="105"/>
      <c r="C234" s="104"/>
      <c r="D234" s="106"/>
      <c r="E234" s="106"/>
      <c r="F234" s="104"/>
      <c r="G234" s="104"/>
      <c r="H234" s="104"/>
      <c r="I234" s="104"/>
      <c r="J234" s="67"/>
    </row>
    <row r="235" spans="1:10" ht="12.75">
      <c r="A235" s="104"/>
      <c r="B235" s="105"/>
      <c r="C235" s="104"/>
      <c r="D235" s="106"/>
      <c r="E235" s="106"/>
      <c r="F235" s="104"/>
      <c r="G235" s="104"/>
      <c r="H235" s="104"/>
      <c r="I235" s="104"/>
      <c r="J235" s="67"/>
    </row>
    <row r="236" spans="1:10" ht="12.75">
      <c r="A236" s="104"/>
      <c r="B236" s="105"/>
      <c r="C236" s="104"/>
      <c r="D236" s="106"/>
      <c r="E236" s="106"/>
      <c r="F236" s="104"/>
      <c r="G236" s="104"/>
      <c r="H236" s="104"/>
      <c r="I236" s="104"/>
      <c r="J236" s="67"/>
    </row>
    <row r="237" spans="1:10" ht="12.75">
      <c r="A237" s="104"/>
      <c r="B237" s="105"/>
      <c r="C237" s="104"/>
      <c r="D237" s="106"/>
      <c r="E237" s="106"/>
      <c r="F237" s="104"/>
      <c r="G237" s="104"/>
      <c r="H237" s="104"/>
      <c r="I237" s="104"/>
      <c r="J237" s="67"/>
    </row>
    <row r="238" spans="1:10" ht="12.75">
      <c r="A238" s="104"/>
      <c r="B238" s="105"/>
      <c r="C238" s="104"/>
      <c r="D238" s="106"/>
      <c r="E238" s="106"/>
      <c r="F238" s="104"/>
      <c r="G238" s="104"/>
      <c r="H238" s="104"/>
      <c r="I238" s="104"/>
      <c r="J238" s="67"/>
    </row>
    <row r="239" spans="1:10" ht="12.75">
      <c r="A239" s="104"/>
      <c r="B239" s="105"/>
      <c r="C239" s="104"/>
      <c r="D239" s="106"/>
      <c r="E239" s="106"/>
      <c r="F239" s="104"/>
      <c r="G239" s="104"/>
      <c r="H239" s="104"/>
      <c r="I239" s="104"/>
      <c r="J239" s="67"/>
    </row>
    <row r="240" spans="1:10" ht="12.75">
      <c r="A240" s="104"/>
      <c r="B240" s="105"/>
      <c r="C240" s="104"/>
      <c r="D240" s="106"/>
      <c r="E240" s="106"/>
      <c r="F240" s="104"/>
      <c r="G240" s="104"/>
      <c r="H240" s="104"/>
      <c r="I240" s="104"/>
      <c r="J240" s="67"/>
    </row>
    <row r="241" spans="1:10" ht="12.75">
      <c r="A241" s="104"/>
      <c r="B241" s="105"/>
      <c r="C241" s="104"/>
      <c r="D241" s="106"/>
      <c r="E241" s="106"/>
      <c r="F241" s="104"/>
      <c r="G241" s="104"/>
      <c r="H241" s="104"/>
      <c r="I241" s="104"/>
      <c r="J241" s="67"/>
    </row>
    <row r="242" spans="1:10" ht="12.75">
      <c r="A242" s="104"/>
      <c r="B242" s="105"/>
      <c r="C242" s="104"/>
      <c r="D242" s="106"/>
      <c r="E242" s="106"/>
      <c r="F242" s="104"/>
      <c r="G242" s="104"/>
      <c r="H242" s="104"/>
      <c r="I242" s="104"/>
      <c r="J242" s="67"/>
    </row>
    <row r="243" spans="1:10" ht="12.75">
      <c r="A243" s="104"/>
      <c r="B243" s="105"/>
      <c r="C243" s="104"/>
      <c r="D243" s="106"/>
      <c r="E243" s="106"/>
      <c r="F243" s="104"/>
      <c r="G243" s="104"/>
      <c r="H243" s="104"/>
      <c r="I243" s="104"/>
      <c r="J243" s="67"/>
    </row>
    <row r="244" spans="1:10" ht="12.75">
      <c r="A244" s="104"/>
      <c r="B244" s="105"/>
      <c r="C244" s="104"/>
      <c r="D244" s="106"/>
      <c r="E244" s="106"/>
      <c r="F244" s="104"/>
      <c r="G244" s="104"/>
      <c r="H244" s="104"/>
      <c r="I244" s="104"/>
      <c r="J244" s="67"/>
    </row>
    <row r="245" spans="1:10" ht="12.75">
      <c r="A245" s="104"/>
      <c r="B245" s="105"/>
      <c r="C245" s="104"/>
      <c r="D245" s="106"/>
      <c r="E245" s="106"/>
      <c r="F245" s="104"/>
      <c r="G245" s="104"/>
      <c r="H245" s="104"/>
      <c r="I245" s="104"/>
      <c r="J245" s="67"/>
    </row>
    <row r="246" spans="1:10" ht="12.75">
      <c r="A246" s="104"/>
      <c r="B246" s="105"/>
      <c r="C246" s="104"/>
      <c r="D246" s="106"/>
      <c r="E246" s="106"/>
      <c r="F246" s="104"/>
      <c r="G246" s="104"/>
      <c r="H246" s="104"/>
      <c r="I246" s="104"/>
      <c r="J246" s="67"/>
    </row>
    <row r="247" spans="1:10" ht="12.75">
      <c r="A247" s="104"/>
      <c r="B247" s="105"/>
      <c r="C247" s="104"/>
      <c r="D247" s="106"/>
      <c r="E247" s="106"/>
      <c r="F247" s="104"/>
      <c r="G247" s="104"/>
      <c r="H247" s="104"/>
      <c r="I247" s="104"/>
      <c r="J247" s="67"/>
    </row>
    <row r="248" spans="1:10" ht="12.75">
      <c r="A248" s="104"/>
      <c r="B248" s="105"/>
      <c r="C248" s="104"/>
      <c r="D248" s="106"/>
      <c r="E248" s="106"/>
      <c r="F248" s="104"/>
      <c r="G248" s="104"/>
      <c r="H248" s="104"/>
      <c r="I248" s="104"/>
      <c r="J248" s="67"/>
    </row>
    <row r="249" spans="1:10" ht="12.75">
      <c r="A249" s="104"/>
      <c r="B249" s="105"/>
      <c r="C249" s="104"/>
      <c r="D249" s="106"/>
      <c r="E249" s="106"/>
      <c r="F249" s="104"/>
      <c r="G249" s="104"/>
      <c r="H249" s="104"/>
      <c r="I249" s="104"/>
      <c r="J249" s="67"/>
    </row>
    <row r="250" spans="1:10" ht="12.75">
      <c r="A250" s="104"/>
      <c r="B250" s="105"/>
      <c r="C250" s="104"/>
      <c r="D250" s="106"/>
      <c r="E250" s="106"/>
      <c r="F250" s="104"/>
      <c r="G250" s="104"/>
      <c r="H250" s="104"/>
      <c r="I250" s="104"/>
      <c r="J250" s="67"/>
    </row>
    <row r="251" spans="1:10" ht="12.75">
      <c r="A251" s="104"/>
      <c r="B251" s="105"/>
      <c r="C251" s="104"/>
      <c r="D251" s="106"/>
      <c r="E251" s="106"/>
      <c r="F251" s="104"/>
      <c r="G251" s="104"/>
      <c r="H251" s="104"/>
      <c r="I251" s="104"/>
      <c r="J251" s="67"/>
    </row>
    <row r="252" spans="1:10" ht="12.75">
      <c r="A252" s="104"/>
      <c r="B252" s="105"/>
      <c r="C252" s="104"/>
      <c r="D252" s="106"/>
      <c r="E252" s="106"/>
      <c r="F252" s="104"/>
      <c r="G252" s="104"/>
      <c r="H252" s="104"/>
      <c r="I252" s="104"/>
      <c r="J252" s="67"/>
    </row>
    <row r="253" spans="1:10" ht="12.75">
      <c r="A253" s="104"/>
      <c r="B253" s="105"/>
      <c r="C253" s="104"/>
      <c r="D253" s="106"/>
      <c r="E253" s="106"/>
      <c r="F253" s="104"/>
      <c r="G253" s="104"/>
      <c r="H253" s="104"/>
      <c r="I253" s="104"/>
      <c r="J253" s="67"/>
    </row>
    <row r="254" spans="1:10" ht="12.75">
      <c r="A254" s="104"/>
      <c r="B254" s="105"/>
      <c r="C254" s="104"/>
      <c r="D254" s="106"/>
      <c r="E254" s="106"/>
      <c r="F254" s="104"/>
      <c r="G254" s="104"/>
      <c r="H254" s="104"/>
      <c r="I254" s="104"/>
      <c r="J254" s="67"/>
    </row>
    <row r="255" spans="1:10" ht="12.75">
      <c r="A255" s="104"/>
      <c r="B255" s="105"/>
      <c r="C255" s="104"/>
      <c r="D255" s="106"/>
      <c r="E255" s="106"/>
      <c r="F255" s="104"/>
      <c r="G255" s="104"/>
      <c r="H255" s="104"/>
      <c r="I255" s="104"/>
      <c r="J255" s="67"/>
    </row>
    <row r="256" spans="1:10" ht="12.75">
      <c r="A256" s="104"/>
      <c r="B256" s="105"/>
      <c r="C256" s="104"/>
      <c r="D256" s="106"/>
      <c r="E256" s="106"/>
      <c r="F256" s="104"/>
      <c r="G256" s="104"/>
      <c r="H256" s="104"/>
      <c r="I256" s="104"/>
      <c r="J256" s="67"/>
    </row>
    <row r="257" spans="1:10" ht="12.75">
      <c r="A257" s="104"/>
      <c r="B257" s="105"/>
      <c r="C257" s="104"/>
      <c r="D257" s="106"/>
      <c r="E257" s="106"/>
      <c r="F257" s="104"/>
      <c r="G257" s="104"/>
      <c r="H257" s="104"/>
      <c r="I257" s="104"/>
      <c r="J257" s="67"/>
    </row>
    <row r="258" spans="1:10" ht="12.75">
      <c r="A258" s="104"/>
      <c r="B258" s="105"/>
      <c r="C258" s="104"/>
      <c r="D258" s="106"/>
      <c r="E258" s="106"/>
      <c r="F258" s="104"/>
      <c r="G258" s="104"/>
      <c r="H258" s="104"/>
      <c r="I258" s="104"/>
      <c r="J258" s="67"/>
    </row>
    <row r="259" spans="1:10" ht="12.75">
      <c r="A259" s="104"/>
      <c r="B259" s="105"/>
      <c r="C259" s="104"/>
      <c r="D259" s="106"/>
      <c r="E259" s="106"/>
      <c r="F259" s="104"/>
      <c r="G259" s="104"/>
      <c r="H259" s="104"/>
      <c r="I259" s="104"/>
      <c r="J259" s="67"/>
    </row>
    <row r="260" spans="1:10" ht="12.75">
      <c r="A260" s="104"/>
      <c r="B260" s="105"/>
      <c r="C260" s="104"/>
      <c r="D260" s="106"/>
      <c r="E260" s="106"/>
      <c r="F260" s="104"/>
      <c r="G260" s="104"/>
      <c r="H260" s="104"/>
      <c r="I260" s="104"/>
      <c r="J260" s="67"/>
    </row>
    <row r="261" spans="1:10" ht="12.75">
      <c r="A261" s="104"/>
      <c r="B261" s="105"/>
      <c r="C261" s="104"/>
      <c r="D261" s="106"/>
      <c r="E261" s="106"/>
      <c r="F261" s="104"/>
      <c r="G261" s="104"/>
      <c r="H261" s="104"/>
      <c r="I261" s="104"/>
      <c r="J261" s="67"/>
    </row>
    <row r="262" spans="1:10" ht="12.75">
      <c r="A262" s="104"/>
      <c r="B262" s="105"/>
      <c r="C262" s="104"/>
      <c r="D262" s="106"/>
      <c r="E262" s="106"/>
      <c r="F262" s="104"/>
      <c r="G262" s="104"/>
      <c r="H262" s="104"/>
      <c r="I262" s="104"/>
      <c r="J262" s="67"/>
    </row>
    <row r="263" spans="1:10" ht="12.75">
      <c r="A263" s="104"/>
      <c r="B263" s="105"/>
      <c r="C263" s="104"/>
      <c r="D263" s="106"/>
      <c r="E263" s="106"/>
      <c r="F263" s="104"/>
      <c r="G263" s="104"/>
      <c r="H263" s="104"/>
      <c r="I263" s="104"/>
      <c r="J263" s="67"/>
    </row>
    <row r="264" spans="1:10" ht="12.75">
      <c r="A264" s="104"/>
      <c r="B264" s="105"/>
      <c r="C264" s="104"/>
      <c r="D264" s="106"/>
      <c r="E264" s="106"/>
      <c r="F264" s="104"/>
      <c r="G264" s="104"/>
      <c r="H264" s="104"/>
      <c r="I264" s="104"/>
      <c r="J264" s="67"/>
    </row>
    <row r="265" spans="1:10" ht="12.75">
      <c r="A265" s="104"/>
      <c r="B265" s="105"/>
      <c r="C265" s="104"/>
      <c r="D265" s="106"/>
      <c r="E265" s="106"/>
      <c r="F265" s="104"/>
      <c r="G265" s="104"/>
      <c r="H265" s="104"/>
      <c r="I265" s="104"/>
      <c r="J265" s="67"/>
    </row>
    <row r="266" spans="1:10" ht="12.75">
      <c r="A266" s="104"/>
      <c r="B266" s="105"/>
      <c r="C266" s="104"/>
      <c r="D266" s="106"/>
      <c r="E266" s="106"/>
      <c r="F266" s="104"/>
      <c r="G266" s="104"/>
      <c r="H266" s="104"/>
      <c r="I266" s="104"/>
      <c r="J266" s="67"/>
    </row>
    <row r="267" spans="1:10" ht="12.75">
      <c r="A267" s="104"/>
      <c r="B267" s="105"/>
      <c r="C267" s="104"/>
      <c r="D267" s="106"/>
      <c r="E267" s="106"/>
      <c r="F267" s="104"/>
      <c r="G267" s="104"/>
      <c r="H267" s="104"/>
      <c r="I267" s="104"/>
      <c r="J267" s="6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0"/>
  <sheetViews>
    <sheetView zoomScale="75" zoomScaleNormal="75" zoomScalePageLayoutView="0" workbookViewId="0" topLeftCell="B1">
      <selection activeCell="C30" sqref="C30"/>
    </sheetView>
  </sheetViews>
  <sheetFormatPr defaultColWidth="9.140625" defaultRowHeight="12"/>
  <cols>
    <col min="1" max="1" width="37.421875" style="38" customWidth="1"/>
    <col min="2" max="2" width="24.8515625" style="38" customWidth="1"/>
    <col min="3" max="3" width="35.421875" style="38" customWidth="1"/>
    <col min="4" max="4" width="21.7109375" style="38" customWidth="1"/>
    <col min="5" max="5" width="23.00390625" style="38" customWidth="1"/>
    <col min="6" max="6" width="6.00390625" style="142" customWidth="1"/>
    <col min="7" max="38" width="9.140625" style="42" customWidth="1"/>
    <col min="39" max="16384" width="9.140625" style="43" customWidth="1"/>
  </cols>
  <sheetData>
    <row r="1" spans="1:5" ht="18">
      <c r="A1" s="112" t="s">
        <v>71</v>
      </c>
      <c r="B1" s="114"/>
      <c r="C1" s="114"/>
      <c r="D1" s="116"/>
      <c r="E1" s="143"/>
    </row>
    <row r="2" spans="1:38" s="150" customFormat="1" ht="15">
      <c r="A2" s="144" t="s">
        <v>4</v>
      </c>
      <c r="B2" s="145" t="str">
        <f>Abertura!B6</f>
        <v>Gerenciador de Contas de Usuários e Serviços de Rede.</v>
      </c>
      <c r="C2" s="145"/>
      <c r="D2" s="146">
        <f>Abertura!B9</f>
        <v>40052</v>
      </c>
      <c r="E2" s="147" t="s">
        <v>27</v>
      </c>
      <c r="F2" s="148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</row>
    <row r="3" spans="1:38" s="150" customFormat="1" ht="15">
      <c r="A3" s="144" t="s">
        <v>6</v>
      </c>
      <c r="B3" s="145" t="str">
        <f>Abertura!B7</f>
        <v>Prefeitura Municipal de Curitiba - PMC</v>
      </c>
      <c r="C3" s="145"/>
      <c r="D3" s="49" t="s">
        <v>72</v>
      </c>
      <c r="E3" s="151">
        <f>Sensib</f>
        <v>1</v>
      </c>
      <c r="F3" s="152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</row>
    <row r="4" spans="1:38" s="150" customFormat="1" ht="15">
      <c r="A4" s="153" t="s">
        <v>28</v>
      </c>
      <c r="B4" s="154" t="str">
        <f>Abertura!B8</f>
        <v>Estevão Thomacheski Rodrigues</v>
      </c>
      <c r="C4" s="154"/>
      <c r="D4" s="155" t="s">
        <v>73</v>
      </c>
      <c r="E4" s="156">
        <f>SensibO</f>
        <v>1</v>
      </c>
      <c r="F4" s="157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</row>
    <row r="5" spans="1:38" s="150" customFormat="1" ht="15">
      <c r="A5" s="158"/>
      <c r="B5" s="158"/>
      <c r="C5" s="158"/>
      <c r="D5" s="159"/>
      <c r="E5" s="159"/>
      <c r="F5" s="157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</row>
    <row r="6" spans="1:38" s="165" customFormat="1" ht="15">
      <c r="A6" s="160" t="str">
        <f>Abertura!$B$12</f>
        <v>Análise de Custos</v>
      </c>
      <c r="B6" s="161" t="s">
        <v>74</v>
      </c>
      <c r="C6" s="162" t="s">
        <v>75</v>
      </c>
      <c r="D6" s="163" t="s">
        <v>76</v>
      </c>
      <c r="E6" s="163"/>
      <c r="F6" s="158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</row>
    <row r="7" spans="1:38" s="150" customFormat="1" ht="15">
      <c r="A7" s="166" t="s">
        <v>77</v>
      </c>
      <c r="B7" s="167">
        <f>Abertura!B13</f>
        <v>160000</v>
      </c>
      <c r="C7" s="168">
        <v>1</v>
      </c>
      <c r="D7" s="169" t="s">
        <v>78</v>
      </c>
      <c r="E7" s="170"/>
      <c r="F7" s="148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</row>
    <row r="8" spans="1:38" s="150" customFormat="1" ht="15">
      <c r="A8" s="166" t="s">
        <v>79</v>
      </c>
      <c r="B8" s="167">
        <f>'Ameacas-Pré-Resposta'!I6*Abertura!N12</f>
        <v>52510</v>
      </c>
      <c r="C8" s="168">
        <f>B8/B7</f>
        <v>0.3281875</v>
      </c>
      <c r="D8" s="169" t="s">
        <v>80</v>
      </c>
      <c r="E8" s="170"/>
      <c r="F8" s="148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</row>
    <row r="9" spans="1:38" s="150" customFormat="1" ht="15">
      <c r="A9" s="166" t="s">
        <v>81</v>
      </c>
      <c r="B9" s="167">
        <f>-'Oport-Pré-Resposta'!I6*Abertura!N12</f>
        <v>-6860</v>
      </c>
      <c r="C9" s="168">
        <f>B9/B7</f>
        <v>-0.042875</v>
      </c>
      <c r="D9" s="169" t="s">
        <v>80</v>
      </c>
      <c r="E9" s="170"/>
      <c r="F9" s="148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</row>
    <row r="10" spans="1:38" s="150" customFormat="1" ht="15">
      <c r="A10" s="171" t="s">
        <v>82</v>
      </c>
      <c r="B10" s="172">
        <f>SUM(B7:B9)</f>
        <v>205650</v>
      </c>
      <c r="C10" s="173">
        <f>B10/B7-C7</f>
        <v>0.2853125000000001</v>
      </c>
      <c r="D10" s="174"/>
      <c r="E10" s="175" t="s">
        <v>83</v>
      </c>
      <c r="F10" s="148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</row>
    <row r="11" spans="1:38" s="150" customFormat="1" ht="15">
      <c r="A11" s="171" t="s">
        <v>84</v>
      </c>
      <c r="B11" s="172">
        <f>B7-(E11*Abertura!N12)</f>
        <v>151800</v>
      </c>
      <c r="C11" s="173">
        <f>B11/B7-C7</f>
        <v>-0.05125000000000002</v>
      </c>
      <c r="D11" s="174" t="s">
        <v>85</v>
      </c>
      <c r="E11" s="167">
        <f>'Oport-Pré-Resposta'!H6</f>
        <v>8200</v>
      </c>
      <c r="F11" s="148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</row>
    <row r="12" spans="1:38" s="150" customFormat="1" ht="15">
      <c r="A12" s="171" t="s">
        <v>86</v>
      </c>
      <c r="B12" s="172">
        <f>B7+(E12*Abertura!N12)</f>
        <v>367100</v>
      </c>
      <c r="C12" s="173">
        <f>B12/B7-C7</f>
        <v>1.294375</v>
      </c>
      <c r="D12" s="174" t="s">
        <v>87</v>
      </c>
      <c r="E12" s="167">
        <f>'Ameacas-Pré-Resposta'!H6</f>
        <v>207100</v>
      </c>
      <c r="F12" s="148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</row>
    <row r="13" spans="1:6" s="42" customFormat="1" ht="12.75">
      <c r="A13" s="104"/>
      <c r="B13" s="104"/>
      <c r="C13" s="104"/>
      <c r="D13" s="104"/>
      <c r="E13" s="104"/>
      <c r="F13" s="142"/>
    </row>
    <row r="14" spans="1:5" ht="12.75">
      <c r="A14" s="104"/>
      <c r="B14" s="104"/>
      <c r="C14" s="104"/>
      <c r="D14" s="104"/>
      <c r="E14" s="104"/>
    </row>
    <row r="15" spans="1:5" ht="12.75">
      <c r="A15" s="104"/>
      <c r="B15" s="104"/>
      <c r="C15" s="104"/>
      <c r="D15" s="104"/>
      <c r="E15" s="104"/>
    </row>
    <row r="16" spans="1:5" ht="12.75">
      <c r="A16" s="104"/>
      <c r="B16" s="104"/>
      <c r="C16" s="104"/>
      <c r="D16" s="104"/>
      <c r="E16" s="104"/>
    </row>
    <row r="17" spans="1:5" ht="12.75">
      <c r="A17" s="104"/>
      <c r="B17" s="104"/>
      <c r="C17" s="104"/>
      <c r="D17" s="104"/>
      <c r="E17" s="104"/>
    </row>
    <row r="18" spans="1:5" ht="12.75">
      <c r="A18" s="104"/>
      <c r="B18" s="104"/>
      <c r="C18" s="104"/>
      <c r="D18" s="104"/>
      <c r="E18" s="104"/>
    </row>
    <row r="19" spans="1:5" ht="12.75">
      <c r="A19" s="104"/>
      <c r="B19" s="104"/>
      <c r="C19" s="104"/>
      <c r="D19" s="104"/>
      <c r="E19" s="176"/>
    </row>
    <row r="20" spans="1:5" ht="12.75">
      <c r="A20" s="104"/>
      <c r="B20" s="104"/>
      <c r="C20" s="104"/>
      <c r="D20" s="104"/>
      <c r="E20" s="104"/>
    </row>
    <row r="21" spans="1:5" ht="12.75">
      <c r="A21" s="104"/>
      <c r="B21" s="104"/>
      <c r="C21" s="104"/>
      <c r="D21" s="104"/>
      <c r="E21" s="104"/>
    </row>
    <row r="22" spans="1:5" ht="12.75">
      <c r="A22" s="104"/>
      <c r="B22" s="104"/>
      <c r="C22" s="104"/>
      <c r="D22" s="104"/>
      <c r="E22" s="104"/>
    </row>
    <row r="23" spans="1:5" ht="12.75">
      <c r="A23" s="104"/>
      <c r="B23" s="104"/>
      <c r="C23" s="104"/>
      <c r="D23" s="104"/>
      <c r="E23" s="104"/>
    </row>
    <row r="24" spans="1:5" ht="12.75">
      <c r="A24" s="104"/>
      <c r="B24" s="104"/>
      <c r="C24" s="104"/>
      <c r="D24" s="104"/>
      <c r="E24" s="104"/>
    </row>
    <row r="25" spans="1:5" ht="12.75">
      <c r="A25" s="104"/>
      <c r="B25" s="104"/>
      <c r="C25" s="104"/>
      <c r="D25" s="104"/>
      <c r="E25" s="104"/>
    </row>
    <row r="26" spans="1:5" ht="12.75">
      <c r="A26" s="104"/>
      <c r="B26" s="104"/>
      <c r="C26" s="104"/>
      <c r="D26" s="104"/>
      <c r="E26" s="104"/>
    </row>
    <row r="27" spans="1:5" ht="12.75">
      <c r="A27" s="104"/>
      <c r="B27" s="104"/>
      <c r="C27" s="104"/>
      <c r="D27" s="104"/>
      <c r="E27" s="104"/>
    </row>
    <row r="28" spans="1:5" ht="12.75">
      <c r="A28" s="104"/>
      <c r="B28" s="104"/>
      <c r="C28" s="104"/>
      <c r="D28" s="104"/>
      <c r="E28" s="104"/>
    </row>
    <row r="29" spans="1:5" ht="12.75">
      <c r="A29" s="104"/>
      <c r="B29" s="104"/>
      <c r="C29" s="104"/>
      <c r="D29" s="104"/>
      <c r="E29" s="104"/>
    </row>
    <row r="30" spans="1:5" ht="12.75">
      <c r="A30" s="104"/>
      <c r="B30" s="104"/>
      <c r="C30" s="104"/>
      <c r="D30" s="104"/>
      <c r="E30" s="104"/>
    </row>
    <row r="31" spans="1:5" ht="12.75">
      <c r="A31" s="104"/>
      <c r="B31" s="104"/>
      <c r="C31" s="104"/>
      <c r="D31" s="104"/>
      <c r="E31" s="104"/>
    </row>
    <row r="32" spans="1:5" ht="12.75">
      <c r="A32" s="104"/>
      <c r="B32" s="104"/>
      <c r="C32" s="104"/>
      <c r="D32" s="104"/>
      <c r="E32" s="104"/>
    </row>
    <row r="33" spans="1:5" ht="12.75">
      <c r="A33" s="104"/>
      <c r="B33" s="104"/>
      <c r="C33" s="104"/>
      <c r="D33" s="104"/>
      <c r="E33" s="104"/>
    </row>
    <row r="34" spans="1:5" ht="12.75">
      <c r="A34" s="104"/>
      <c r="B34" s="104"/>
      <c r="C34" s="104"/>
      <c r="D34" s="104"/>
      <c r="E34" s="104"/>
    </row>
    <row r="35" spans="1:5" ht="12.75">
      <c r="A35" s="104"/>
      <c r="B35" s="104"/>
      <c r="C35" s="104"/>
      <c r="D35" s="104"/>
      <c r="E35" s="104"/>
    </row>
    <row r="36" spans="1:5" ht="12.75">
      <c r="A36" s="104"/>
      <c r="B36" s="104"/>
      <c r="C36" s="104"/>
      <c r="D36" s="104"/>
      <c r="E36" s="104"/>
    </row>
    <row r="37" spans="1:5" ht="12.75">
      <c r="A37" s="104"/>
      <c r="B37" s="104"/>
      <c r="C37" s="104"/>
      <c r="D37" s="104"/>
      <c r="E37" s="104"/>
    </row>
    <row r="38" spans="1:5" ht="12.75">
      <c r="A38" s="104"/>
      <c r="B38" s="104"/>
      <c r="C38" s="104"/>
      <c r="D38" s="104"/>
      <c r="E38" s="104"/>
    </row>
    <row r="39" spans="1:5" ht="12.75">
      <c r="A39" s="104"/>
      <c r="B39" s="104"/>
      <c r="C39" s="104"/>
      <c r="D39" s="104"/>
      <c r="E39" s="104"/>
    </row>
    <row r="40" spans="1:5" ht="12.75">
      <c r="A40" s="104"/>
      <c r="B40" s="104"/>
      <c r="C40" s="104"/>
      <c r="D40" s="104"/>
      <c r="E40" s="104"/>
    </row>
    <row r="41" spans="1:5" ht="12.75">
      <c r="A41" s="104"/>
      <c r="B41" s="104"/>
      <c r="C41" s="104"/>
      <c r="D41" s="104"/>
      <c r="E41" s="104"/>
    </row>
    <row r="42" spans="1:5" ht="12.75">
      <c r="A42" s="104"/>
      <c r="B42" s="104"/>
      <c r="C42" s="104"/>
      <c r="D42" s="104"/>
      <c r="E42" s="104"/>
    </row>
    <row r="43" spans="1:5" ht="12.75">
      <c r="A43" s="104"/>
      <c r="B43" s="104"/>
      <c r="C43" s="104"/>
      <c r="D43" s="104"/>
      <c r="E43" s="104"/>
    </row>
    <row r="44" spans="1:5" ht="12.75">
      <c r="A44" s="104"/>
      <c r="B44" s="104"/>
      <c r="C44" s="104"/>
      <c r="D44" s="104"/>
      <c r="E44" s="104"/>
    </row>
    <row r="45" spans="1:5" ht="12.75">
      <c r="A45" s="104"/>
      <c r="B45" s="104"/>
      <c r="C45" s="104"/>
      <c r="D45" s="104"/>
      <c r="E45" s="104"/>
    </row>
    <row r="46" spans="1:5" ht="12.75">
      <c r="A46" s="104"/>
      <c r="B46" s="104"/>
      <c r="C46" s="104"/>
      <c r="D46" s="104"/>
      <c r="E46" s="104"/>
    </row>
    <row r="47" spans="1:5" ht="12.75">
      <c r="A47" s="104"/>
      <c r="B47" s="104"/>
      <c r="C47" s="104"/>
      <c r="D47" s="104"/>
      <c r="E47" s="104"/>
    </row>
    <row r="48" spans="1:5" ht="12.75">
      <c r="A48" s="104"/>
      <c r="B48" s="104"/>
      <c r="C48" s="104"/>
      <c r="D48" s="104"/>
      <c r="E48" s="104"/>
    </row>
    <row r="49" spans="1:5" ht="12.75">
      <c r="A49" s="104"/>
      <c r="B49" s="104"/>
      <c r="C49" s="104"/>
      <c r="D49" s="104"/>
      <c r="E49" s="104"/>
    </row>
    <row r="50" spans="1:5" ht="12.75">
      <c r="A50" s="104"/>
      <c r="B50" s="104"/>
      <c r="C50" s="104"/>
      <c r="D50" s="104"/>
      <c r="E50" s="104"/>
    </row>
    <row r="51" spans="1:5" ht="12.75">
      <c r="A51" s="104"/>
      <c r="B51" s="104"/>
      <c r="C51" s="104"/>
      <c r="D51" s="104"/>
      <c r="E51" s="104"/>
    </row>
    <row r="52" spans="1:5" ht="12.75">
      <c r="A52" s="104"/>
      <c r="B52" s="104"/>
      <c r="C52" s="104"/>
      <c r="D52" s="104"/>
      <c r="E52" s="104"/>
    </row>
    <row r="53" spans="1:5" ht="12.75">
      <c r="A53" s="104"/>
      <c r="B53" s="104"/>
      <c r="C53" s="104"/>
      <c r="D53" s="104"/>
      <c r="E53" s="104"/>
    </row>
    <row r="54" spans="1:5" ht="12.75">
      <c r="A54" s="104"/>
      <c r="B54" s="104"/>
      <c r="C54" s="104"/>
      <c r="D54" s="104"/>
      <c r="E54" s="104"/>
    </row>
    <row r="55" spans="1:5" ht="12.75">
      <c r="A55" s="104"/>
      <c r="B55" s="104"/>
      <c r="C55" s="104"/>
      <c r="D55" s="104"/>
      <c r="E55" s="104"/>
    </row>
    <row r="56" spans="1:5" ht="12.75">
      <c r="A56" s="104"/>
      <c r="B56" s="104"/>
      <c r="C56" s="104"/>
      <c r="D56" s="104"/>
      <c r="E56" s="104"/>
    </row>
    <row r="57" spans="1:5" ht="12.75">
      <c r="A57" s="104"/>
      <c r="B57" s="104"/>
      <c r="C57" s="104"/>
      <c r="D57" s="104"/>
      <c r="E57" s="104"/>
    </row>
    <row r="58" spans="1:5" ht="12.75">
      <c r="A58" s="104"/>
      <c r="B58" s="104"/>
      <c r="C58" s="104"/>
      <c r="D58" s="104"/>
      <c r="E58" s="104"/>
    </row>
    <row r="59" spans="1:5" ht="12.75">
      <c r="A59" s="104"/>
      <c r="B59" s="104"/>
      <c r="C59" s="104"/>
      <c r="D59" s="104"/>
      <c r="E59" s="104"/>
    </row>
    <row r="60" spans="1:5" ht="12.75">
      <c r="A60" s="104"/>
      <c r="B60" s="104"/>
      <c r="C60" s="104"/>
      <c r="D60" s="104"/>
      <c r="E60" s="104"/>
    </row>
    <row r="61" spans="1:5" ht="12.75">
      <c r="A61" s="104"/>
      <c r="B61" s="104"/>
      <c r="C61" s="104"/>
      <c r="D61" s="104"/>
      <c r="E61" s="104"/>
    </row>
    <row r="62" spans="1:5" ht="12.75">
      <c r="A62" s="104"/>
      <c r="B62" s="104"/>
      <c r="C62" s="104"/>
      <c r="D62" s="104"/>
      <c r="E62" s="104"/>
    </row>
    <row r="63" spans="1:5" ht="12.75">
      <c r="A63" s="104"/>
      <c r="B63" s="104"/>
      <c r="C63" s="104"/>
      <c r="D63" s="104"/>
      <c r="E63" s="104"/>
    </row>
    <row r="64" spans="1:5" ht="12.75">
      <c r="A64" s="104"/>
      <c r="B64" s="104"/>
      <c r="C64" s="104"/>
      <c r="D64" s="104"/>
      <c r="E64" s="104"/>
    </row>
    <row r="65" spans="1:5" ht="12.75">
      <c r="A65" s="104"/>
      <c r="B65" s="104"/>
      <c r="C65" s="104"/>
      <c r="D65" s="104"/>
      <c r="E65" s="104"/>
    </row>
    <row r="66" spans="1:5" ht="12.75">
      <c r="A66" s="104"/>
      <c r="B66" s="104"/>
      <c r="C66" s="104"/>
      <c r="D66" s="104"/>
      <c r="E66" s="104"/>
    </row>
    <row r="67" spans="1:5" ht="12.75">
      <c r="A67" s="104"/>
      <c r="B67" s="104"/>
      <c r="C67" s="104"/>
      <c r="D67" s="104"/>
      <c r="E67" s="104"/>
    </row>
    <row r="68" spans="1:5" ht="12.75">
      <c r="A68" s="104"/>
      <c r="B68" s="104"/>
      <c r="C68" s="104"/>
      <c r="D68" s="104"/>
      <c r="E68" s="104"/>
    </row>
    <row r="69" spans="1:5" ht="12.75">
      <c r="A69" s="104"/>
      <c r="B69" s="104"/>
      <c r="C69" s="104"/>
      <c r="D69" s="104"/>
      <c r="E69" s="104"/>
    </row>
    <row r="70" spans="1:5" ht="12.75">
      <c r="A70" s="104"/>
      <c r="B70" s="104"/>
      <c r="C70" s="104"/>
      <c r="D70" s="104"/>
      <c r="E70" s="104"/>
    </row>
    <row r="71" spans="1:5" ht="12.75">
      <c r="A71" s="104"/>
      <c r="B71" s="104"/>
      <c r="C71" s="104"/>
      <c r="D71" s="104"/>
      <c r="E71" s="104"/>
    </row>
    <row r="72" spans="1:5" ht="12.75">
      <c r="A72" s="104"/>
      <c r="B72" s="104"/>
      <c r="C72" s="104"/>
      <c r="D72" s="104"/>
      <c r="E72" s="104"/>
    </row>
    <row r="73" spans="1:5" ht="12.75">
      <c r="A73" s="104"/>
      <c r="B73" s="104"/>
      <c r="C73" s="104"/>
      <c r="D73" s="104"/>
      <c r="E73" s="104"/>
    </row>
    <row r="74" spans="1:5" ht="12.75">
      <c r="A74" s="104"/>
      <c r="B74" s="104"/>
      <c r="C74" s="104"/>
      <c r="D74" s="104"/>
      <c r="E74" s="104"/>
    </row>
    <row r="75" spans="1:5" ht="12.75">
      <c r="A75" s="104"/>
      <c r="B75" s="104"/>
      <c r="C75" s="104"/>
      <c r="D75" s="104"/>
      <c r="E75" s="104"/>
    </row>
    <row r="76" spans="1:5" ht="12.75">
      <c r="A76" s="104"/>
      <c r="B76" s="104"/>
      <c r="C76" s="104"/>
      <c r="D76" s="104"/>
      <c r="E76" s="104"/>
    </row>
    <row r="77" spans="1:5" ht="12.75">
      <c r="A77" s="104"/>
      <c r="B77" s="104"/>
      <c r="C77" s="104"/>
      <c r="D77" s="104"/>
      <c r="E77" s="104"/>
    </row>
    <row r="78" spans="1:5" ht="12.75">
      <c r="A78" s="104"/>
      <c r="B78" s="104"/>
      <c r="C78" s="104"/>
      <c r="D78" s="104"/>
      <c r="E78" s="104"/>
    </row>
    <row r="79" spans="1:5" ht="12.75">
      <c r="A79" s="104"/>
      <c r="B79" s="104"/>
      <c r="C79" s="104"/>
      <c r="D79" s="104"/>
      <c r="E79" s="104"/>
    </row>
    <row r="80" spans="1:5" ht="12.75">
      <c r="A80" s="104"/>
      <c r="B80" s="104"/>
      <c r="C80" s="104"/>
      <c r="D80" s="104"/>
      <c r="E80" s="104"/>
    </row>
    <row r="81" spans="1:5" ht="12.75">
      <c r="A81" s="104"/>
      <c r="B81" s="104"/>
      <c r="C81" s="104"/>
      <c r="D81" s="104"/>
      <c r="E81" s="104"/>
    </row>
    <row r="82" spans="1:5" ht="12.75">
      <c r="A82" s="104"/>
      <c r="B82" s="104"/>
      <c r="C82" s="104"/>
      <c r="D82" s="104"/>
      <c r="E82" s="104"/>
    </row>
    <row r="83" spans="1:5" ht="12.75">
      <c r="A83" s="104"/>
      <c r="B83" s="104"/>
      <c r="C83" s="104"/>
      <c r="D83" s="104"/>
      <c r="E83" s="104"/>
    </row>
    <row r="84" spans="1:5" ht="12.75">
      <c r="A84" s="104"/>
      <c r="B84" s="104"/>
      <c r="C84" s="104"/>
      <c r="D84" s="104"/>
      <c r="E84" s="104"/>
    </row>
    <row r="85" spans="1:5" ht="12.75">
      <c r="A85" s="104"/>
      <c r="B85" s="104"/>
      <c r="C85" s="104"/>
      <c r="D85" s="104"/>
      <c r="E85" s="104"/>
    </row>
    <row r="86" spans="1:5" ht="12.75">
      <c r="A86" s="104"/>
      <c r="B86" s="104"/>
      <c r="C86" s="104"/>
      <c r="D86" s="104"/>
      <c r="E86" s="104"/>
    </row>
    <row r="87" spans="1:5" ht="12.75">
      <c r="A87" s="104"/>
      <c r="B87" s="104"/>
      <c r="C87" s="104"/>
      <c r="D87" s="104"/>
      <c r="E87" s="104"/>
    </row>
    <row r="88" spans="1:5" ht="12.75">
      <c r="A88" s="104"/>
      <c r="B88" s="104"/>
      <c r="C88" s="104"/>
      <c r="D88" s="104"/>
      <c r="E88" s="104"/>
    </row>
    <row r="89" spans="1:5" ht="12.75">
      <c r="A89" s="104"/>
      <c r="B89" s="104"/>
      <c r="C89" s="104"/>
      <c r="D89" s="104"/>
      <c r="E89" s="104"/>
    </row>
    <row r="90" spans="1:5" ht="12.75">
      <c r="A90" s="104"/>
      <c r="B90" s="104"/>
      <c r="C90" s="104"/>
      <c r="D90" s="104"/>
      <c r="E90" s="104"/>
    </row>
    <row r="91" spans="1:5" ht="12.75">
      <c r="A91" s="104"/>
      <c r="B91" s="104"/>
      <c r="C91" s="104"/>
      <c r="D91" s="104"/>
      <c r="E91" s="104"/>
    </row>
    <row r="92" spans="1:5" ht="12.75">
      <c r="A92" s="104"/>
      <c r="B92" s="104"/>
      <c r="C92" s="104"/>
      <c r="D92" s="104"/>
      <c r="E92" s="104"/>
    </row>
    <row r="93" spans="1:5" ht="12.75">
      <c r="A93" s="104"/>
      <c r="B93" s="104"/>
      <c r="C93" s="104"/>
      <c r="D93" s="104"/>
      <c r="E93" s="104"/>
    </row>
    <row r="94" spans="1:5" ht="12.75">
      <c r="A94" s="104"/>
      <c r="B94" s="104"/>
      <c r="C94" s="104"/>
      <c r="D94" s="104"/>
      <c r="E94" s="104"/>
    </row>
    <row r="95" spans="1:5" ht="12.75">
      <c r="A95" s="104"/>
      <c r="B95" s="104"/>
      <c r="C95" s="104"/>
      <c r="D95" s="104"/>
      <c r="E95" s="104"/>
    </row>
    <row r="96" spans="1:5" ht="12.75">
      <c r="A96" s="104"/>
      <c r="B96" s="104"/>
      <c r="C96" s="104"/>
      <c r="D96" s="104"/>
      <c r="E96" s="104"/>
    </row>
    <row r="97" spans="1:5" ht="12.75">
      <c r="A97" s="104"/>
      <c r="B97" s="104"/>
      <c r="C97" s="104"/>
      <c r="D97" s="104"/>
      <c r="E97" s="104"/>
    </row>
    <row r="98" spans="1:5" ht="12.75">
      <c r="A98" s="104"/>
      <c r="B98" s="104"/>
      <c r="C98" s="104"/>
      <c r="D98" s="104"/>
      <c r="E98" s="104"/>
    </row>
    <row r="99" spans="1:5" ht="12.75">
      <c r="A99" s="104"/>
      <c r="B99" s="104"/>
      <c r="C99" s="104"/>
      <c r="D99" s="104"/>
      <c r="E99" s="104"/>
    </row>
    <row r="100" spans="1:5" ht="12.75">
      <c r="A100" s="104"/>
      <c r="B100" s="104"/>
      <c r="C100" s="104"/>
      <c r="D100" s="104"/>
      <c r="E100" s="104"/>
    </row>
    <row r="101" spans="1:5" ht="12.75">
      <c r="A101" s="104"/>
      <c r="B101" s="104"/>
      <c r="C101" s="104"/>
      <c r="D101" s="104"/>
      <c r="E101" s="104"/>
    </row>
    <row r="102" spans="1:5" ht="12.75">
      <c r="A102" s="104"/>
      <c r="B102" s="104"/>
      <c r="C102" s="104"/>
      <c r="D102" s="104"/>
      <c r="E102" s="104"/>
    </row>
    <row r="103" spans="1:5" ht="12.75">
      <c r="A103" s="104"/>
      <c r="B103" s="104"/>
      <c r="C103" s="104"/>
      <c r="D103" s="104"/>
      <c r="E103" s="104"/>
    </row>
    <row r="104" spans="1:5" ht="12.75">
      <c r="A104" s="104"/>
      <c r="B104" s="104"/>
      <c r="C104" s="104"/>
      <c r="D104" s="104"/>
      <c r="E104" s="104"/>
    </row>
    <row r="105" spans="1:5" ht="12.75">
      <c r="A105" s="104"/>
      <c r="B105" s="104"/>
      <c r="C105" s="104"/>
      <c r="D105" s="104"/>
      <c r="E105" s="104"/>
    </row>
    <row r="106" spans="1:5" ht="12.75">
      <c r="A106" s="104"/>
      <c r="B106" s="104"/>
      <c r="C106" s="104"/>
      <c r="D106" s="104"/>
      <c r="E106" s="104"/>
    </row>
    <row r="107" spans="1:5" ht="12.75">
      <c r="A107" s="104"/>
      <c r="B107" s="104"/>
      <c r="C107" s="104"/>
      <c r="D107" s="104"/>
      <c r="E107" s="104"/>
    </row>
    <row r="108" spans="1:5" ht="12.75">
      <c r="A108" s="104"/>
      <c r="B108" s="104"/>
      <c r="C108" s="104"/>
      <c r="D108" s="104"/>
      <c r="E108" s="104"/>
    </row>
    <row r="109" spans="1:5" ht="12.75">
      <c r="A109" s="104"/>
      <c r="B109" s="104"/>
      <c r="C109" s="104"/>
      <c r="D109" s="104"/>
      <c r="E109" s="104"/>
    </row>
    <row r="110" spans="1:5" ht="12.75">
      <c r="A110" s="104"/>
      <c r="B110" s="104"/>
      <c r="C110" s="104"/>
      <c r="D110" s="104"/>
      <c r="E110" s="104"/>
    </row>
    <row r="111" spans="1:5" ht="12.75">
      <c r="A111" s="104"/>
      <c r="B111" s="104"/>
      <c r="C111" s="104"/>
      <c r="D111" s="104"/>
      <c r="E111" s="104"/>
    </row>
    <row r="112" spans="1:5" ht="12.75">
      <c r="A112" s="104"/>
      <c r="B112" s="104"/>
      <c r="C112" s="104"/>
      <c r="D112" s="104"/>
      <c r="E112" s="104"/>
    </row>
    <row r="113" spans="1:5" ht="12.75">
      <c r="A113" s="104"/>
      <c r="B113" s="104"/>
      <c r="C113" s="104"/>
      <c r="D113" s="104"/>
      <c r="E113" s="104"/>
    </row>
    <row r="114" spans="1:5" ht="12.75">
      <c r="A114" s="104"/>
      <c r="B114" s="104"/>
      <c r="C114" s="104"/>
      <c r="D114" s="104"/>
      <c r="E114" s="104"/>
    </row>
    <row r="115" spans="1:5" ht="12.75">
      <c r="A115" s="104"/>
      <c r="B115" s="104"/>
      <c r="C115" s="104"/>
      <c r="D115" s="104"/>
      <c r="E115" s="104"/>
    </row>
    <row r="116" spans="1:5" ht="12.75">
      <c r="A116" s="104"/>
      <c r="B116" s="104"/>
      <c r="C116" s="104"/>
      <c r="D116" s="104"/>
      <c r="E116" s="104"/>
    </row>
    <row r="117" spans="1:5" ht="12.75">
      <c r="A117" s="104"/>
      <c r="B117" s="104"/>
      <c r="C117" s="104"/>
      <c r="D117" s="104"/>
      <c r="E117" s="104"/>
    </row>
    <row r="118" spans="1:5" ht="12.75">
      <c r="A118" s="104"/>
      <c r="B118" s="104"/>
      <c r="C118" s="104"/>
      <c r="D118" s="104"/>
      <c r="E118" s="104"/>
    </row>
    <row r="119" spans="1:5" ht="12.75">
      <c r="A119" s="104"/>
      <c r="B119" s="104"/>
      <c r="C119" s="104"/>
      <c r="D119" s="104"/>
      <c r="E119" s="104"/>
    </row>
    <row r="120" spans="1:5" ht="12.75">
      <c r="A120" s="104"/>
      <c r="B120" s="104"/>
      <c r="C120" s="104"/>
      <c r="D120" s="104"/>
      <c r="E120" s="104"/>
    </row>
    <row r="121" spans="1:5" ht="12.75">
      <c r="A121" s="104"/>
      <c r="B121" s="104"/>
      <c r="C121" s="104"/>
      <c r="D121" s="104"/>
      <c r="E121" s="104"/>
    </row>
    <row r="122" spans="1:5" ht="12.75">
      <c r="A122" s="104"/>
      <c r="B122" s="104"/>
      <c r="C122" s="104"/>
      <c r="D122" s="104"/>
      <c r="E122" s="104"/>
    </row>
    <row r="123" spans="1:5" ht="12.75">
      <c r="A123" s="104"/>
      <c r="B123" s="104"/>
      <c r="C123" s="104"/>
      <c r="D123" s="104"/>
      <c r="E123" s="104"/>
    </row>
    <row r="124" spans="1:5" ht="12.75">
      <c r="A124" s="104"/>
      <c r="B124" s="104"/>
      <c r="C124" s="104"/>
      <c r="D124" s="104"/>
      <c r="E124" s="104"/>
    </row>
    <row r="125" spans="1:5" ht="12.75">
      <c r="A125" s="104"/>
      <c r="B125" s="104"/>
      <c r="C125" s="104"/>
      <c r="D125" s="104"/>
      <c r="E125" s="104"/>
    </row>
    <row r="126" spans="1:5" ht="12.75">
      <c r="A126" s="104"/>
      <c r="B126" s="104"/>
      <c r="C126" s="104"/>
      <c r="D126" s="104"/>
      <c r="E126" s="104"/>
    </row>
    <row r="127" spans="1:5" ht="12.75">
      <c r="A127" s="104"/>
      <c r="B127" s="104"/>
      <c r="C127" s="104"/>
      <c r="D127" s="104"/>
      <c r="E127" s="104"/>
    </row>
    <row r="128" spans="1:5" ht="12.75">
      <c r="A128" s="104"/>
      <c r="B128" s="104"/>
      <c r="C128" s="104"/>
      <c r="D128" s="104"/>
      <c r="E128" s="104"/>
    </row>
    <row r="129" spans="1:5" ht="12.75">
      <c r="A129" s="104"/>
      <c r="B129" s="104"/>
      <c r="C129" s="104"/>
      <c r="D129" s="104"/>
      <c r="E129" s="104"/>
    </row>
    <row r="130" spans="1:5" ht="12.75">
      <c r="A130" s="104"/>
      <c r="B130" s="104"/>
      <c r="C130" s="104"/>
      <c r="D130" s="104"/>
      <c r="E130" s="104"/>
    </row>
    <row r="131" spans="1:5" ht="12.75">
      <c r="A131" s="104"/>
      <c r="B131" s="104"/>
      <c r="C131" s="104"/>
      <c r="D131" s="104"/>
      <c r="E131" s="104"/>
    </row>
    <row r="132" spans="1:5" ht="12.75">
      <c r="A132" s="104"/>
      <c r="B132" s="104"/>
      <c r="C132" s="104"/>
      <c r="D132" s="104"/>
      <c r="E132" s="104"/>
    </row>
    <row r="133" spans="1:5" ht="12.75">
      <c r="A133" s="104"/>
      <c r="B133" s="104"/>
      <c r="C133" s="104"/>
      <c r="D133" s="104"/>
      <c r="E133" s="104"/>
    </row>
    <row r="134" spans="1:5" ht="12.75">
      <c r="A134" s="104"/>
      <c r="B134" s="104"/>
      <c r="C134" s="104"/>
      <c r="D134" s="104"/>
      <c r="E134" s="104"/>
    </row>
    <row r="135" spans="1:5" ht="12.75">
      <c r="A135" s="104"/>
      <c r="B135" s="104"/>
      <c r="C135" s="104"/>
      <c r="D135" s="104"/>
      <c r="E135" s="104"/>
    </row>
    <row r="136" spans="1:5" ht="12.75">
      <c r="A136" s="104"/>
      <c r="B136" s="104"/>
      <c r="C136" s="104"/>
      <c r="D136" s="104"/>
      <c r="E136" s="104"/>
    </row>
    <row r="137" spans="1:5" ht="12.75">
      <c r="A137" s="104"/>
      <c r="B137" s="104"/>
      <c r="C137" s="104"/>
      <c r="D137" s="104"/>
      <c r="E137" s="104"/>
    </row>
    <row r="138" spans="1:5" ht="12.75">
      <c r="A138" s="104"/>
      <c r="B138" s="104"/>
      <c r="C138" s="104"/>
      <c r="D138" s="104"/>
      <c r="E138" s="104"/>
    </row>
    <row r="139" spans="1:5" ht="12.75">
      <c r="A139" s="104"/>
      <c r="B139" s="104"/>
      <c r="C139" s="104"/>
      <c r="D139" s="104"/>
      <c r="E139" s="104"/>
    </row>
    <row r="140" spans="1:5" ht="12.75">
      <c r="A140" s="104"/>
      <c r="B140" s="104"/>
      <c r="C140" s="104"/>
      <c r="D140" s="104"/>
      <c r="E140" s="10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339"/>
  <sheetViews>
    <sheetView zoomScale="75" zoomScaleNormal="75" zoomScalePageLayoutView="0" workbookViewId="0" topLeftCell="H1">
      <pane ySplit="10" topLeftCell="A11" activePane="bottomLeft" state="frozen"/>
      <selection pane="topLeft" activeCell="H1" sqref="H1"/>
      <selection pane="bottomLeft" activeCell="N12" sqref="N12"/>
    </sheetView>
  </sheetViews>
  <sheetFormatPr defaultColWidth="9.140625" defaultRowHeight="12"/>
  <cols>
    <col min="1" max="1" width="5.00390625" style="38" customWidth="1"/>
    <col min="2" max="2" width="11.421875" style="39" customWidth="1"/>
    <col min="3" max="3" width="12.421875" style="38" customWidth="1"/>
    <col min="4" max="4" width="31.421875" style="40" customWidth="1"/>
    <col min="5" max="5" width="20.57421875" style="40" customWidth="1"/>
    <col min="6" max="6" width="14.421875" style="40" customWidth="1"/>
    <col min="7" max="7" width="31.8515625" style="38" customWidth="1"/>
    <col min="8" max="8" width="13.57421875" style="177" customWidth="1"/>
    <col min="9" max="9" width="13.421875" style="38" customWidth="1"/>
    <col min="10" max="10" width="10.421875" style="107" customWidth="1"/>
    <col min="11" max="11" width="15.8515625" style="107" customWidth="1"/>
    <col min="12" max="12" width="15.140625" style="107" customWidth="1"/>
    <col min="13" max="13" width="30.140625" style="38" customWidth="1"/>
    <col min="14" max="14" width="12.8515625" style="38" customWidth="1"/>
    <col min="15" max="15" width="46.57421875" style="38" customWidth="1"/>
    <col min="16" max="17" width="9.140625" style="42" customWidth="1"/>
    <col min="18" max="18" width="15.00390625" style="42" customWidth="1"/>
    <col min="19" max="19" width="11.57421875" style="42" customWidth="1"/>
    <col min="20" max="67" width="9.140625" style="42" customWidth="1"/>
    <col min="68" max="16384" width="9.140625" style="43" customWidth="1"/>
  </cols>
  <sheetData>
    <row r="1" spans="1:19" ht="18">
      <c r="A1" s="178" t="s">
        <v>88</v>
      </c>
      <c r="B1" s="113"/>
      <c r="C1" s="114"/>
      <c r="D1" s="115"/>
      <c r="E1" s="47"/>
      <c r="F1" s="179"/>
      <c r="G1" s="118"/>
      <c r="H1" s="50"/>
      <c r="I1" s="50"/>
      <c r="J1" s="80"/>
      <c r="K1" s="118"/>
      <c r="L1" s="80"/>
      <c r="M1" s="118" t="s">
        <v>24</v>
      </c>
      <c r="N1" s="117" t="s">
        <v>24</v>
      </c>
      <c r="O1" s="117"/>
      <c r="R1" s="390" t="s">
        <v>89</v>
      </c>
      <c r="S1" s="390"/>
    </row>
    <row r="2" spans="1:19" ht="12.75">
      <c r="A2" s="180"/>
      <c r="B2" s="57"/>
      <c r="C2" s="121" t="s">
        <v>4</v>
      </c>
      <c r="D2" s="50" t="str">
        <f>Abertura!B6</f>
        <v>Gerenciador de Contas de Usuários e Serviços de Rede.</v>
      </c>
      <c r="E2" s="50"/>
      <c r="F2" s="179"/>
      <c r="G2" s="57"/>
      <c r="H2" s="181"/>
      <c r="I2" s="57"/>
      <c r="J2" s="182"/>
      <c r="K2" s="182"/>
      <c r="L2" s="182"/>
      <c r="M2" s="57"/>
      <c r="N2" s="57"/>
      <c r="O2" s="57"/>
      <c r="R2" s="183"/>
      <c r="S2" s="183"/>
    </row>
    <row r="3" spans="1:19" ht="12.75">
      <c r="A3" s="180"/>
      <c r="B3" s="57"/>
      <c r="C3" s="121" t="s">
        <v>6</v>
      </c>
      <c r="D3" s="50" t="str">
        <f>Abertura!B7</f>
        <v>Prefeitura Municipal de Curitiba - PMC</v>
      </c>
      <c r="E3" s="50"/>
      <c r="F3" s="184"/>
      <c r="G3" s="50"/>
      <c r="H3" s="57">
        <f>Abertura!B9</f>
        <v>40052</v>
      </c>
      <c r="I3" s="50"/>
      <c r="J3" s="80"/>
      <c r="K3" s="80"/>
      <c r="L3" s="80"/>
      <c r="M3" s="50"/>
      <c r="N3" s="50"/>
      <c r="O3" s="50"/>
      <c r="R3" s="183" t="s">
        <v>90</v>
      </c>
      <c r="S3" s="183"/>
    </row>
    <row r="4" spans="1:19" ht="12.75">
      <c r="A4" s="185"/>
      <c r="B4" s="125"/>
      <c r="C4" s="82" t="s">
        <v>28</v>
      </c>
      <c r="D4" s="126" t="str">
        <f>Abertura!B8</f>
        <v>Estevão Thomacheski Rodrigues</v>
      </c>
      <c r="E4" s="126"/>
      <c r="F4" s="85"/>
      <c r="G4" s="86"/>
      <c r="H4" s="126" t="s">
        <v>91</v>
      </c>
      <c r="I4" s="86"/>
      <c r="J4" s="86"/>
      <c r="K4" s="86"/>
      <c r="L4" s="86"/>
      <c r="M4" s="86"/>
      <c r="N4" s="86"/>
      <c r="O4" s="86"/>
      <c r="R4" s="183" t="s">
        <v>92</v>
      </c>
      <c r="S4" s="183"/>
    </row>
    <row r="5" spans="1:67" s="107" customFormat="1" ht="12.75">
      <c r="A5" s="186"/>
      <c r="B5" s="187"/>
      <c r="C5" s="186"/>
      <c r="D5" s="188"/>
      <c r="E5" s="188"/>
      <c r="F5" s="188"/>
      <c r="G5" s="189"/>
      <c r="H5" s="189"/>
      <c r="I5" s="189"/>
      <c r="J5" s="42"/>
      <c r="K5" s="42"/>
      <c r="L5" s="42"/>
      <c r="M5" s="189"/>
      <c r="N5" s="189"/>
      <c r="O5" s="189"/>
      <c r="P5" s="42"/>
      <c r="Q5" s="42"/>
      <c r="R5" s="183" t="s">
        <v>93</v>
      </c>
      <c r="S5" s="183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</row>
    <row r="6" spans="1:67" s="201" customFormat="1" ht="15.75">
      <c r="A6" s="190" t="s">
        <v>94</v>
      </c>
      <c r="B6" s="191"/>
      <c r="C6" s="192"/>
      <c r="D6" s="193"/>
      <c r="E6" s="194"/>
      <c r="F6" s="195">
        <f>SUM(F11:F210)</f>
        <v>52510</v>
      </c>
      <c r="G6" s="196"/>
      <c r="H6" s="197"/>
      <c r="I6" s="195">
        <f>SUM(I11:I210)</f>
        <v>18400</v>
      </c>
      <c r="J6" s="198" t="s">
        <v>24</v>
      </c>
      <c r="K6" s="195">
        <f>SUM(K11:K210)</f>
        <v>207100</v>
      </c>
      <c r="L6" s="195">
        <f>SUM(L11:L210)</f>
        <v>13160</v>
      </c>
      <c r="M6" s="196"/>
      <c r="N6" s="195">
        <f>SUM(N11:N210)</f>
        <v>48000</v>
      </c>
      <c r="O6" s="195"/>
      <c r="P6" s="199"/>
      <c r="Q6" s="199"/>
      <c r="R6" s="183" t="s">
        <v>95</v>
      </c>
      <c r="S6" s="200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</row>
    <row r="7" spans="1:19" s="42" customFormat="1" ht="12.75">
      <c r="A7" s="202"/>
      <c r="B7" s="203"/>
      <c r="C7" s="202"/>
      <c r="D7" s="188"/>
      <c r="E7" s="188"/>
      <c r="F7" s="204"/>
      <c r="G7" s="205"/>
      <c r="H7" s="206"/>
      <c r="I7" s="204"/>
      <c r="J7" s="207"/>
      <c r="K7" s="208"/>
      <c r="L7" s="204"/>
      <c r="M7" s="205"/>
      <c r="N7" s="204"/>
      <c r="O7" s="204"/>
      <c r="R7" s="183"/>
      <c r="S7" s="183"/>
    </row>
    <row r="8" spans="1:67" s="107" customFormat="1" ht="18">
      <c r="A8" s="44" t="s">
        <v>24</v>
      </c>
      <c r="B8" s="209"/>
      <c r="C8" s="210"/>
      <c r="D8" s="211" t="s">
        <v>96</v>
      </c>
      <c r="E8" s="47"/>
      <c r="F8" s="47"/>
      <c r="G8" s="212" t="s">
        <v>97</v>
      </c>
      <c r="H8" s="213"/>
      <c r="I8" s="213"/>
      <c r="J8" s="214" t="s">
        <v>98</v>
      </c>
      <c r="K8" s="215" t="s">
        <v>24</v>
      </c>
      <c r="L8" s="216"/>
      <c r="M8" s="212" t="s">
        <v>99</v>
      </c>
      <c r="N8" s="80"/>
      <c r="O8" s="80"/>
      <c r="P8" s="42"/>
      <c r="Q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</row>
    <row r="9" spans="1:19" ht="12.75">
      <c r="A9" s="217" t="s">
        <v>30</v>
      </c>
      <c r="B9" s="218" t="s">
        <v>31</v>
      </c>
      <c r="C9" s="219" t="s">
        <v>32</v>
      </c>
      <c r="D9" s="220" t="s">
        <v>100</v>
      </c>
      <c r="E9" s="220"/>
      <c r="F9" s="221" t="s">
        <v>101</v>
      </c>
      <c r="G9" s="222" t="s">
        <v>102</v>
      </c>
      <c r="H9" s="219" t="s">
        <v>103</v>
      </c>
      <c r="I9" s="223" t="s">
        <v>104</v>
      </c>
      <c r="J9" s="224" t="s">
        <v>34</v>
      </c>
      <c r="K9" s="219" t="s">
        <v>35</v>
      </c>
      <c r="L9" s="219" t="s">
        <v>101</v>
      </c>
      <c r="M9" s="222" t="s">
        <v>102</v>
      </c>
      <c r="N9" s="223" t="s">
        <v>104</v>
      </c>
      <c r="O9" s="223" t="s">
        <v>76</v>
      </c>
      <c r="R9" s="43"/>
      <c r="S9" s="43"/>
    </row>
    <row r="10" spans="1:15" ht="12.75">
      <c r="A10" s="82"/>
      <c r="B10" s="225" t="s">
        <v>38</v>
      </c>
      <c r="C10" s="84"/>
      <c r="D10" s="85" t="s">
        <v>39</v>
      </c>
      <c r="E10" s="184" t="s">
        <v>40</v>
      </c>
      <c r="F10" s="226" t="s">
        <v>44</v>
      </c>
      <c r="G10" s="227" t="s">
        <v>24</v>
      </c>
      <c r="H10" s="87"/>
      <c r="I10" s="228" t="s">
        <v>105</v>
      </c>
      <c r="J10" s="86" t="s">
        <v>41</v>
      </c>
      <c r="K10" s="87" t="s">
        <v>42</v>
      </c>
      <c r="L10" s="87" t="s">
        <v>44</v>
      </c>
      <c r="M10" s="227" t="s">
        <v>24</v>
      </c>
      <c r="N10" s="228" t="s">
        <v>105</v>
      </c>
      <c r="O10" s="228" t="s">
        <v>24</v>
      </c>
    </row>
    <row r="11" spans="1:67" s="96" customFormat="1" ht="25.5">
      <c r="A11" s="97">
        <f>'Ameacas-Pré-Resposta'!A9</f>
        <v>1</v>
      </c>
      <c r="B11" s="229">
        <f>'Ameacas-Pré-Resposta'!B9</f>
        <v>40052</v>
      </c>
      <c r="C11" s="230" t="str">
        <f>'Ameacas-Pré-Resposta'!C9</f>
        <v>Técnico</v>
      </c>
      <c r="D11" s="231" t="str">
        <f>'Ameacas-Pré-Resposta'!D9</f>
        <v>Falha na migração</v>
      </c>
      <c r="E11" s="231" t="str">
        <f>'Ameacas-Pré-Resposta'!E9</f>
        <v>Perda de dados</v>
      </c>
      <c r="F11" s="232">
        <f>'Ameacas-Pré-Resposta'!I9</f>
        <v>3500</v>
      </c>
      <c r="G11" s="233" t="s">
        <v>106</v>
      </c>
      <c r="H11" s="234" t="s">
        <v>92</v>
      </c>
      <c r="I11" s="235">
        <v>400</v>
      </c>
      <c r="J11" s="99">
        <v>0.1</v>
      </c>
      <c r="K11" s="92">
        <f>'Ameacas-Pré-Resposta'!H9</f>
        <v>17500</v>
      </c>
      <c r="L11" s="236">
        <f aca="true" t="shared" si="0" ref="L11:L42">J11*K11</f>
        <v>1750</v>
      </c>
      <c r="M11" s="233" t="s">
        <v>107</v>
      </c>
      <c r="N11" s="235">
        <v>2000</v>
      </c>
      <c r="O11" s="23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</row>
    <row r="12" spans="1:67" s="96" customFormat="1" ht="38.25">
      <c r="A12" s="97">
        <f>'Ameacas-Pré-Resposta'!A10</f>
        <v>2</v>
      </c>
      <c r="B12" s="229">
        <f>'Ameacas-Pré-Resposta'!B10</f>
        <v>40052</v>
      </c>
      <c r="C12" s="230" t="str">
        <f>'Ameacas-Pré-Resposta'!C10</f>
        <v>Técnico</v>
      </c>
      <c r="D12" s="231" t="str">
        <f>'Ameacas-Pré-Resposta'!D10</f>
        <v>Backup não realizado</v>
      </c>
      <c r="E12" s="231" t="str">
        <f>'Ameacas-Pré-Resposta'!E10</f>
        <v>Perda de dados</v>
      </c>
      <c r="F12" s="232">
        <f>'Ameacas-Pré-Resposta'!I10</f>
        <v>2800</v>
      </c>
      <c r="G12" s="233" t="s">
        <v>108</v>
      </c>
      <c r="H12" s="234" t="s">
        <v>92</v>
      </c>
      <c r="I12" s="235">
        <v>100</v>
      </c>
      <c r="J12" s="99">
        <v>0.1</v>
      </c>
      <c r="K12" s="92">
        <f>'Ameacas-Pré-Resposta'!H10</f>
        <v>14000</v>
      </c>
      <c r="L12" s="236">
        <f t="shared" si="0"/>
        <v>1400</v>
      </c>
      <c r="M12" s="233" t="s">
        <v>109</v>
      </c>
      <c r="N12" s="235">
        <v>5000</v>
      </c>
      <c r="O12" s="23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</row>
    <row r="13" spans="1:67" s="96" customFormat="1" ht="38.25">
      <c r="A13" s="97">
        <f>'Ameacas-Pré-Resposta'!A11</f>
        <v>3</v>
      </c>
      <c r="B13" s="229">
        <f>'Ameacas-Pré-Resposta'!B11</f>
        <v>40052</v>
      </c>
      <c r="C13" s="230" t="str">
        <f>'Ameacas-Pré-Resposta'!C11</f>
        <v>Técnico</v>
      </c>
      <c r="D13" s="231" t="str">
        <f>'Ameacas-Pré-Resposta'!D11</f>
        <v>Problemas na mídia de armazenamento</v>
      </c>
      <c r="E13" s="231" t="str">
        <f>'Ameacas-Pré-Resposta'!E11</f>
        <v>Perda de dados</v>
      </c>
      <c r="F13" s="232">
        <f>'Ameacas-Pré-Resposta'!I11</f>
        <v>2100</v>
      </c>
      <c r="G13" s="233" t="s">
        <v>110</v>
      </c>
      <c r="H13" s="234" t="s">
        <v>92</v>
      </c>
      <c r="I13" s="235">
        <v>200</v>
      </c>
      <c r="J13" s="99">
        <v>0.05</v>
      </c>
      <c r="K13" s="92">
        <f>'Ameacas-Pré-Resposta'!H11</f>
        <v>14000</v>
      </c>
      <c r="L13" s="236">
        <f t="shared" si="0"/>
        <v>700</v>
      </c>
      <c r="M13" s="233" t="s">
        <v>109</v>
      </c>
      <c r="N13" s="235">
        <v>5000</v>
      </c>
      <c r="O13" s="23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</row>
    <row r="14" spans="1:67" s="96" customFormat="1" ht="38.25">
      <c r="A14" s="97">
        <f>'Ameacas-Pré-Resposta'!A12</f>
        <v>4</v>
      </c>
      <c r="B14" s="229">
        <f>'Ameacas-Pré-Resposta'!B12</f>
        <v>40052</v>
      </c>
      <c r="C14" s="230" t="str">
        <f>'Ameacas-Pré-Resposta'!C12</f>
        <v>Técnico</v>
      </c>
      <c r="D14" s="231" t="str">
        <f>'Ameacas-Pré-Resposta'!D12</f>
        <v>Equipamento fora das especificações</v>
      </c>
      <c r="E14" s="231" t="str">
        <f>'Ameacas-Pré-Resposta'!E12</f>
        <v>Atraso na implantação</v>
      </c>
      <c r="F14" s="232">
        <f>'Ameacas-Pré-Resposta'!I12</f>
        <v>4200</v>
      </c>
      <c r="G14" s="233" t="s">
        <v>111</v>
      </c>
      <c r="H14" s="234" t="s">
        <v>92</v>
      </c>
      <c r="I14" s="235">
        <v>0</v>
      </c>
      <c r="J14" s="99">
        <v>0.05</v>
      </c>
      <c r="K14" s="92">
        <f>'Ameacas-Pré-Resposta'!H12</f>
        <v>14000</v>
      </c>
      <c r="L14" s="236">
        <f t="shared" si="0"/>
        <v>700</v>
      </c>
      <c r="M14" s="233" t="s">
        <v>112</v>
      </c>
      <c r="N14" s="235">
        <v>15000</v>
      </c>
      <c r="O14" s="23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</row>
    <row r="15" spans="1:67" s="96" customFormat="1" ht="25.5">
      <c r="A15" s="97">
        <f>'Ameacas-Pré-Resposta'!A13</f>
        <v>5</v>
      </c>
      <c r="B15" s="229">
        <f>'Ameacas-Pré-Resposta'!B13</f>
        <v>40052</v>
      </c>
      <c r="C15" s="230" t="str">
        <f>'Ameacas-Pré-Resposta'!C13</f>
        <v>Pessoal</v>
      </c>
      <c r="D15" s="231" t="str">
        <f>'Ameacas-Pré-Resposta'!D13</f>
        <v>Equipe reduzida</v>
      </c>
      <c r="E15" s="231" t="str">
        <f>'Ameacas-Pré-Resposta'!E13</f>
        <v>Atraso na implantação</v>
      </c>
      <c r="F15" s="232">
        <f>'Ameacas-Pré-Resposta'!I13</f>
        <v>28200</v>
      </c>
      <c r="G15" s="233" t="s">
        <v>113</v>
      </c>
      <c r="H15" s="234" t="s">
        <v>95</v>
      </c>
      <c r="I15" s="235">
        <v>17500</v>
      </c>
      <c r="J15" s="99">
        <v>0</v>
      </c>
      <c r="K15" s="92">
        <f>'Ameacas-Pré-Resposta'!H13</f>
        <v>47000</v>
      </c>
      <c r="L15" s="236">
        <f t="shared" si="0"/>
        <v>0</v>
      </c>
      <c r="M15" s="233" t="s">
        <v>114</v>
      </c>
      <c r="N15" s="235">
        <v>16000</v>
      </c>
      <c r="O15" s="23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</row>
    <row r="16" spans="1:67" s="96" customFormat="1" ht="63.75">
      <c r="A16" s="97">
        <f>'Ameacas-Pré-Resposta'!A14</f>
        <v>6</v>
      </c>
      <c r="B16" s="229">
        <f>'Ameacas-Pré-Resposta'!B14</f>
        <v>40052</v>
      </c>
      <c r="C16" s="230" t="str">
        <f>'Ameacas-Pré-Resposta'!C14</f>
        <v>Pessoal</v>
      </c>
      <c r="D16" s="231" t="str">
        <f>'Ameacas-Pré-Resposta'!D14</f>
        <v>Impossibilidade de acesso aos órgãos fora do horário comercial</v>
      </c>
      <c r="E16" s="231" t="str">
        <f>'Ameacas-Pré-Resposta'!E14</f>
        <v>Atraso na implantação</v>
      </c>
      <c r="F16" s="232">
        <f>'Ameacas-Pré-Resposta'!I14</f>
        <v>3100</v>
      </c>
      <c r="G16" s="233" t="s">
        <v>115</v>
      </c>
      <c r="H16" s="234" t="s">
        <v>95</v>
      </c>
      <c r="I16" s="235">
        <v>100</v>
      </c>
      <c r="J16" s="99">
        <v>0</v>
      </c>
      <c r="K16" s="92">
        <f>'Ameacas-Pré-Resposta'!H14</f>
        <v>15500</v>
      </c>
      <c r="L16" s="236">
        <f t="shared" si="0"/>
        <v>0</v>
      </c>
      <c r="M16" s="233" t="s">
        <v>116</v>
      </c>
      <c r="N16" s="235">
        <v>0</v>
      </c>
      <c r="O16" s="23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</row>
    <row r="17" spans="1:67" s="96" customFormat="1" ht="63.75">
      <c r="A17" s="97">
        <f>'Ameacas-Pré-Resposta'!A15</f>
        <v>7</v>
      </c>
      <c r="B17" s="229">
        <f>'Ameacas-Pré-Resposta'!B15</f>
        <v>40052</v>
      </c>
      <c r="C17" s="230" t="str">
        <f>'Ameacas-Pré-Resposta'!C15</f>
        <v>Pessoal</v>
      </c>
      <c r="D17" s="231" t="str">
        <f>'Ameacas-Pré-Resposta'!D15</f>
        <v>Impossibilidade de acesso aos órgãos nos finais de semana</v>
      </c>
      <c r="E17" s="231" t="str">
        <f>'Ameacas-Pré-Resposta'!E15</f>
        <v>Atraso na implantação</v>
      </c>
      <c r="F17" s="232">
        <f>'Ameacas-Pré-Resposta'!I15</f>
        <v>2400</v>
      </c>
      <c r="G17" s="233" t="s">
        <v>117</v>
      </c>
      <c r="H17" s="234" t="s">
        <v>95</v>
      </c>
      <c r="I17" s="235">
        <v>100</v>
      </c>
      <c r="J17" s="99">
        <f>'Ameacas-Pré-Resposta'!F15</f>
        <v>0.3</v>
      </c>
      <c r="K17" s="92">
        <f>'Ameacas-Pré-Resposta'!H15</f>
        <v>8000</v>
      </c>
      <c r="L17" s="236">
        <f t="shared" si="0"/>
        <v>2400</v>
      </c>
      <c r="M17" s="233" t="s">
        <v>116</v>
      </c>
      <c r="N17" s="235">
        <v>0</v>
      </c>
      <c r="O17" s="23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</row>
    <row r="18" spans="1:67" s="96" customFormat="1" ht="25.5">
      <c r="A18" s="97">
        <f>'Ameacas-Pré-Resposta'!A16</f>
        <v>8</v>
      </c>
      <c r="B18" s="229">
        <f>'Ameacas-Pré-Resposta'!B16</f>
        <v>40052</v>
      </c>
      <c r="C18" s="230" t="str">
        <f>'Ameacas-Pré-Resposta'!C16</f>
        <v>Técnico</v>
      </c>
      <c r="D18" s="231" t="str">
        <f>'Ameacas-Pré-Resposta'!D16</f>
        <v>Falha de hardware no servidor</v>
      </c>
      <c r="E18" s="231" t="str">
        <f>'Ameacas-Pré-Resposta'!E16</f>
        <v>Indisponibilidade do serviço LDAP</v>
      </c>
      <c r="F18" s="232">
        <f>'Ameacas-Pré-Resposta'!I16</f>
        <v>1570</v>
      </c>
      <c r="G18" s="233"/>
      <c r="H18" s="234" t="s">
        <v>90</v>
      </c>
      <c r="I18" s="235">
        <v>0</v>
      </c>
      <c r="J18" s="99">
        <f>'Ameacas-Pré-Resposta'!F16</f>
        <v>0.1</v>
      </c>
      <c r="K18" s="92">
        <f>'Ameacas-Pré-Resposta'!H16</f>
        <v>15700</v>
      </c>
      <c r="L18" s="236">
        <f t="shared" si="0"/>
        <v>1570</v>
      </c>
      <c r="M18" s="233" t="s">
        <v>118</v>
      </c>
      <c r="N18" s="235">
        <v>5000</v>
      </c>
      <c r="O18" s="23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</row>
    <row r="19" spans="1:67" s="96" customFormat="1" ht="25.5">
      <c r="A19" s="97">
        <f>'Ameacas-Pré-Resposta'!A17</f>
        <v>9</v>
      </c>
      <c r="B19" s="229">
        <f>'Ameacas-Pré-Resposta'!B17</f>
        <v>40052</v>
      </c>
      <c r="C19" s="230" t="str">
        <f>'Ameacas-Pré-Resposta'!C17</f>
        <v>Técnico</v>
      </c>
      <c r="D19" s="231" t="str">
        <f>'Ameacas-Pré-Resposta'!D17</f>
        <v>Falha no link de comunicação</v>
      </c>
      <c r="E19" s="231" t="str">
        <f>'Ameacas-Pré-Resposta'!E17</f>
        <v>Indisponibilidade do serviço LDAP</v>
      </c>
      <c r="F19" s="232">
        <f>'Ameacas-Pré-Resposta'!I17</f>
        <v>1370</v>
      </c>
      <c r="G19" s="233"/>
      <c r="H19" s="234" t="s">
        <v>90</v>
      </c>
      <c r="I19" s="235">
        <v>0</v>
      </c>
      <c r="J19" s="99">
        <f>'Ameacas-Pré-Resposta'!F17</f>
        <v>0.05</v>
      </c>
      <c r="K19" s="92">
        <f>'Ameacas-Pré-Resposta'!H17</f>
        <v>27400</v>
      </c>
      <c r="L19" s="236">
        <f t="shared" si="0"/>
        <v>1370</v>
      </c>
      <c r="M19" s="233"/>
      <c r="N19" s="235">
        <v>0</v>
      </c>
      <c r="O19" s="23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</row>
    <row r="20" spans="1:67" s="96" customFormat="1" ht="25.5">
      <c r="A20" s="97">
        <f>'Ameacas-Pré-Resposta'!A18</f>
        <v>10</v>
      </c>
      <c r="B20" s="229">
        <f>'Ameacas-Pré-Resposta'!B18</f>
        <v>40052</v>
      </c>
      <c r="C20" s="230" t="str">
        <f>'Ameacas-Pré-Resposta'!C18</f>
        <v>Técnico</v>
      </c>
      <c r="D20" s="231" t="str">
        <f>'Ameacas-Pré-Resposta'!D18</f>
        <v>Ataque ao servidor</v>
      </c>
      <c r="E20" s="231" t="str">
        <f>'Ameacas-Pré-Resposta'!E18</f>
        <v>Indisponibilidade do serviço LDAP</v>
      </c>
      <c r="F20" s="232">
        <f>'Ameacas-Pré-Resposta'!I18</f>
        <v>2355</v>
      </c>
      <c r="G20" s="233"/>
      <c r="H20" s="234" t="s">
        <v>90</v>
      </c>
      <c r="I20" s="235">
        <v>0</v>
      </c>
      <c r="J20" s="99">
        <f>'Ameacas-Pré-Resposta'!F18</f>
        <v>0.15</v>
      </c>
      <c r="K20" s="92">
        <f>'Ameacas-Pré-Resposta'!H18</f>
        <v>15700</v>
      </c>
      <c r="L20" s="236">
        <f t="shared" si="0"/>
        <v>2355</v>
      </c>
      <c r="M20" s="233" t="s">
        <v>118</v>
      </c>
      <c r="N20" s="235">
        <v>0</v>
      </c>
      <c r="O20" s="23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</row>
    <row r="21" spans="1:67" s="96" customFormat="1" ht="25.5">
      <c r="A21" s="97">
        <f>'Ameacas-Pré-Resposta'!A19</f>
        <v>11</v>
      </c>
      <c r="B21" s="229">
        <f>'Ameacas-Pré-Resposta'!B19</f>
        <v>40052</v>
      </c>
      <c r="C21" s="230" t="str">
        <f>'Ameacas-Pré-Resposta'!C19</f>
        <v>Técnico</v>
      </c>
      <c r="D21" s="231" t="str">
        <f>'Ameacas-Pré-Resposta'!D19</f>
        <v>Falha no fornecimento de energia elétrica</v>
      </c>
      <c r="E21" s="231" t="str">
        <f>'Ameacas-Pré-Resposta'!E19</f>
        <v>Indisponibilidade do serviço LDAP</v>
      </c>
      <c r="F21" s="232">
        <f>'Ameacas-Pré-Resposta'!I19</f>
        <v>915</v>
      </c>
      <c r="G21" s="233"/>
      <c r="H21" s="234" t="s">
        <v>90</v>
      </c>
      <c r="I21" s="235">
        <v>0</v>
      </c>
      <c r="J21" s="99">
        <f>'Ameacas-Pré-Resposta'!F19</f>
        <v>0.05</v>
      </c>
      <c r="K21" s="92">
        <f>'Ameacas-Pré-Resposta'!H19</f>
        <v>18300</v>
      </c>
      <c r="L21" s="236">
        <f t="shared" si="0"/>
        <v>915</v>
      </c>
      <c r="M21" s="233" t="s">
        <v>119</v>
      </c>
      <c r="N21" s="235">
        <v>0</v>
      </c>
      <c r="O21" s="23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</row>
    <row r="22" spans="1:67" s="96" customFormat="1" ht="12.75">
      <c r="A22" s="97">
        <f>'Ameacas-Pré-Resposta'!A20</f>
        <v>12</v>
      </c>
      <c r="B22" s="229">
        <f>'Ameacas-Pré-Resposta'!B20</f>
        <v>0</v>
      </c>
      <c r="C22" s="230">
        <f>'Ameacas-Pré-Resposta'!C20</f>
        <v>0</v>
      </c>
      <c r="D22" s="231">
        <f>'Ameacas-Pré-Resposta'!D20</f>
        <v>0</v>
      </c>
      <c r="E22" s="231">
        <f>'Ameacas-Pré-Resposta'!E20</f>
        <v>0</v>
      </c>
      <c r="F22" s="232">
        <f>'Ameacas-Pré-Resposta'!I20</f>
        <v>0</v>
      </c>
      <c r="G22" s="233"/>
      <c r="H22" s="234"/>
      <c r="I22" s="235">
        <v>0</v>
      </c>
      <c r="J22" s="99">
        <f>'Ameacas-Pré-Resposta'!F20</f>
        <v>0</v>
      </c>
      <c r="K22" s="92">
        <f>'Ameacas-Pré-Resposta'!H20</f>
        <v>0</v>
      </c>
      <c r="L22" s="236">
        <f t="shared" si="0"/>
        <v>0</v>
      </c>
      <c r="M22" s="233"/>
      <c r="N22" s="235">
        <v>0</v>
      </c>
      <c r="O22" s="23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</row>
    <row r="23" spans="1:67" s="96" customFormat="1" ht="12.75">
      <c r="A23" s="97">
        <f>'Ameacas-Pré-Resposta'!A21</f>
        <v>13</v>
      </c>
      <c r="B23" s="229">
        <f>'Ameacas-Pré-Resposta'!B21</f>
        <v>0</v>
      </c>
      <c r="C23" s="230">
        <f>'Ameacas-Pré-Resposta'!C21</f>
        <v>0</v>
      </c>
      <c r="D23" s="231">
        <f>'Ameacas-Pré-Resposta'!D21</f>
        <v>0</v>
      </c>
      <c r="E23" s="231">
        <f>'Ameacas-Pré-Resposta'!E21</f>
        <v>0</v>
      </c>
      <c r="F23" s="232">
        <f>'Ameacas-Pré-Resposta'!I21</f>
        <v>0</v>
      </c>
      <c r="G23" s="233"/>
      <c r="H23" s="234"/>
      <c r="I23" s="235">
        <v>0</v>
      </c>
      <c r="J23" s="99">
        <f>'Ameacas-Pré-Resposta'!F21</f>
        <v>0</v>
      </c>
      <c r="K23" s="92">
        <f>'Ameacas-Pré-Resposta'!H21</f>
        <v>0</v>
      </c>
      <c r="L23" s="236">
        <f t="shared" si="0"/>
        <v>0</v>
      </c>
      <c r="M23" s="233"/>
      <c r="N23" s="235">
        <v>0</v>
      </c>
      <c r="O23" s="23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</row>
    <row r="24" spans="1:67" s="96" customFormat="1" ht="12.75">
      <c r="A24" s="97">
        <f>'Ameacas-Pré-Resposta'!A22</f>
        <v>14</v>
      </c>
      <c r="B24" s="229">
        <f>'Ameacas-Pré-Resposta'!B22</f>
        <v>0</v>
      </c>
      <c r="C24" s="230">
        <f>'Ameacas-Pré-Resposta'!C22</f>
        <v>0</v>
      </c>
      <c r="D24" s="231">
        <f>'Ameacas-Pré-Resposta'!D22</f>
        <v>0</v>
      </c>
      <c r="E24" s="231">
        <f>'Ameacas-Pré-Resposta'!E22</f>
        <v>0</v>
      </c>
      <c r="F24" s="232">
        <f>'Ameacas-Pré-Resposta'!I22</f>
        <v>0</v>
      </c>
      <c r="G24" s="233"/>
      <c r="H24" s="234"/>
      <c r="I24" s="235">
        <v>0</v>
      </c>
      <c r="J24" s="99">
        <f>'Ameacas-Pré-Resposta'!F22</f>
        <v>0</v>
      </c>
      <c r="K24" s="92">
        <f>'Ameacas-Pré-Resposta'!H22</f>
        <v>0</v>
      </c>
      <c r="L24" s="236">
        <f t="shared" si="0"/>
        <v>0</v>
      </c>
      <c r="M24" s="233"/>
      <c r="N24" s="235">
        <v>0</v>
      </c>
      <c r="O24" s="23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</row>
    <row r="25" spans="1:67" s="96" customFormat="1" ht="12.75">
      <c r="A25" s="97">
        <f>'Ameacas-Pré-Resposta'!A23</f>
        <v>15</v>
      </c>
      <c r="B25" s="229">
        <f>'Ameacas-Pré-Resposta'!B23</f>
        <v>0</v>
      </c>
      <c r="C25" s="230">
        <f>'Ameacas-Pré-Resposta'!C23</f>
        <v>0</v>
      </c>
      <c r="D25" s="231">
        <f>'Ameacas-Pré-Resposta'!D23</f>
        <v>0</v>
      </c>
      <c r="E25" s="231">
        <f>'Ameacas-Pré-Resposta'!E23</f>
        <v>0</v>
      </c>
      <c r="F25" s="232">
        <f>'Ameacas-Pré-Resposta'!I23</f>
        <v>0</v>
      </c>
      <c r="G25" s="233"/>
      <c r="H25" s="234"/>
      <c r="I25" s="235">
        <v>0</v>
      </c>
      <c r="J25" s="99">
        <f>'Ameacas-Pré-Resposta'!F23</f>
        <v>0</v>
      </c>
      <c r="K25" s="92">
        <f>'Ameacas-Pré-Resposta'!H23</f>
        <v>0</v>
      </c>
      <c r="L25" s="236">
        <f t="shared" si="0"/>
        <v>0</v>
      </c>
      <c r="M25" s="233"/>
      <c r="N25" s="235">
        <v>0</v>
      </c>
      <c r="O25" s="23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</row>
    <row r="26" spans="1:67" s="96" customFormat="1" ht="12.75">
      <c r="A26" s="97">
        <f>'Ameacas-Pré-Resposta'!A24</f>
        <v>16</v>
      </c>
      <c r="B26" s="229">
        <f>'Ameacas-Pré-Resposta'!B24</f>
        <v>0</v>
      </c>
      <c r="C26" s="230">
        <f>'Ameacas-Pré-Resposta'!C24</f>
        <v>0</v>
      </c>
      <c r="D26" s="231">
        <f>'Ameacas-Pré-Resposta'!D24</f>
        <v>0</v>
      </c>
      <c r="E26" s="231">
        <f>'Ameacas-Pré-Resposta'!E24</f>
        <v>0</v>
      </c>
      <c r="F26" s="232">
        <f>'Ameacas-Pré-Resposta'!I24</f>
        <v>0</v>
      </c>
      <c r="G26" s="233"/>
      <c r="H26" s="234"/>
      <c r="I26" s="235">
        <v>0</v>
      </c>
      <c r="J26" s="99">
        <f>'Ameacas-Pré-Resposta'!F24</f>
        <v>0</v>
      </c>
      <c r="K26" s="92">
        <f>'Ameacas-Pré-Resposta'!H24</f>
        <v>0</v>
      </c>
      <c r="L26" s="236">
        <f t="shared" si="0"/>
        <v>0</v>
      </c>
      <c r="M26" s="233"/>
      <c r="N26" s="235">
        <v>0</v>
      </c>
      <c r="O26" s="23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</row>
    <row r="27" spans="1:67" s="96" customFormat="1" ht="12.75">
      <c r="A27" s="97">
        <f>'Ameacas-Pré-Resposta'!A25</f>
        <v>17</v>
      </c>
      <c r="B27" s="229">
        <f>'Ameacas-Pré-Resposta'!B25</f>
        <v>0</v>
      </c>
      <c r="C27" s="230">
        <f>'Ameacas-Pré-Resposta'!C25</f>
        <v>0</v>
      </c>
      <c r="D27" s="231">
        <f>'Ameacas-Pré-Resposta'!D25</f>
        <v>0</v>
      </c>
      <c r="E27" s="231">
        <f>'Ameacas-Pré-Resposta'!E25</f>
        <v>0</v>
      </c>
      <c r="F27" s="232">
        <f>'Ameacas-Pré-Resposta'!I25</f>
        <v>0</v>
      </c>
      <c r="G27" s="233"/>
      <c r="H27" s="234"/>
      <c r="I27" s="235">
        <v>0</v>
      </c>
      <c r="J27" s="99">
        <f>'Ameacas-Pré-Resposta'!F25</f>
        <v>0</v>
      </c>
      <c r="K27" s="92">
        <f>'Ameacas-Pré-Resposta'!H25</f>
        <v>0</v>
      </c>
      <c r="L27" s="236">
        <f t="shared" si="0"/>
        <v>0</v>
      </c>
      <c r="M27" s="233"/>
      <c r="N27" s="235">
        <v>0</v>
      </c>
      <c r="O27" s="23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</row>
    <row r="28" spans="1:67" s="96" customFormat="1" ht="12.75">
      <c r="A28" s="97">
        <f>'Ameacas-Pré-Resposta'!A26</f>
        <v>18</v>
      </c>
      <c r="B28" s="229">
        <f>'Ameacas-Pré-Resposta'!B26</f>
        <v>0</v>
      </c>
      <c r="C28" s="230">
        <f>'Ameacas-Pré-Resposta'!C26</f>
        <v>0</v>
      </c>
      <c r="D28" s="231">
        <f>'Ameacas-Pré-Resposta'!D26</f>
        <v>0</v>
      </c>
      <c r="E28" s="231">
        <f>'Ameacas-Pré-Resposta'!E26</f>
        <v>0</v>
      </c>
      <c r="F28" s="232">
        <f>'Ameacas-Pré-Resposta'!I26</f>
        <v>0</v>
      </c>
      <c r="G28" s="233"/>
      <c r="H28" s="234"/>
      <c r="I28" s="235">
        <v>0</v>
      </c>
      <c r="J28" s="99">
        <f>'Ameacas-Pré-Resposta'!F26</f>
        <v>0</v>
      </c>
      <c r="K28" s="92">
        <f>'Ameacas-Pré-Resposta'!H26</f>
        <v>0</v>
      </c>
      <c r="L28" s="236">
        <f t="shared" si="0"/>
        <v>0</v>
      </c>
      <c r="M28" s="233"/>
      <c r="N28" s="235">
        <v>0</v>
      </c>
      <c r="O28" s="23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</row>
    <row r="29" spans="1:67" s="96" customFormat="1" ht="12.75">
      <c r="A29" s="97">
        <f>'Ameacas-Pré-Resposta'!A27</f>
        <v>19</v>
      </c>
      <c r="B29" s="229">
        <f>'Ameacas-Pré-Resposta'!B27</f>
        <v>0</v>
      </c>
      <c r="C29" s="230">
        <f>'Ameacas-Pré-Resposta'!C27</f>
        <v>0</v>
      </c>
      <c r="D29" s="231">
        <f>'Ameacas-Pré-Resposta'!D27</f>
        <v>0</v>
      </c>
      <c r="E29" s="231">
        <f>'Ameacas-Pré-Resposta'!E27</f>
        <v>0</v>
      </c>
      <c r="F29" s="232">
        <f>'Ameacas-Pré-Resposta'!I27</f>
        <v>0</v>
      </c>
      <c r="G29" s="233"/>
      <c r="H29" s="234"/>
      <c r="I29" s="235">
        <v>0</v>
      </c>
      <c r="J29" s="99">
        <f>'Ameacas-Pré-Resposta'!F27</f>
        <v>0</v>
      </c>
      <c r="K29" s="92">
        <f>'Ameacas-Pré-Resposta'!H27</f>
        <v>0</v>
      </c>
      <c r="L29" s="236">
        <f t="shared" si="0"/>
        <v>0</v>
      </c>
      <c r="M29" s="233"/>
      <c r="N29" s="235">
        <v>0</v>
      </c>
      <c r="O29" s="23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</row>
    <row r="30" spans="1:67" s="96" customFormat="1" ht="12.75">
      <c r="A30" s="97">
        <f>'Ameacas-Pré-Resposta'!A28</f>
        <v>20</v>
      </c>
      <c r="B30" s="229">
        <f>'Ameacas-Pré-Resposta'!B28</f>
        <v>0</v>
      </c>
      <c r="C30" s="230">
        <f>'Ameacas-Pré-Resposta'!C28</f>
        <v>0</v>
      </c>
      <c r="D30" s="231">
        <f>'Ameacas-Pré-Resposta'!D28</f>
        <v>0</v>
      </c>
      <c r="E30" s="231">
        <f>'Ameacas-Pré-Resposta'!E28</f>
        <v>0</v>
      </c>
      <c r="F30" s="232">
        <f>'Ameacas-Pré-Resposta'!I28</f>
        <v>0</v>
      </c>
      <c r="G30" s="233"/>
      <c r="H30" s="234"/>
      <c r="I30" s="235">
        <v>0</v>
      </c>
      <c r="J30" s="99">
        <f>'Ameacas-Pré-Resposta'!F28</f>
        <v>0</v>
      </c>
      <c r="K30" s="92">
        <f>'Ameacas-Pré-Resposta'!H28</f>
        <v>0</v>
      </c>
      <c r="L30" s="236">
        <f t="shared" si="0"/>
        <v>0</v>
      </c>
      <c r="M30" s="233"/>
      <c r="N30" s="235">
        <v>0</v>
      </c>
      <c r="O30" s="23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</row>
    <row r="31" spans="1:67" s="96" customFormat="1" ht="12.75">
      <c r="A31" s="97">
        <f>'Ameacas-Pré-Resposta'!A29</f>
        <v>21</v>
      </c>
      <c r="B31" s="229">
        <f>'Ameacas-Pré-Resposta'!B29</f>
        <v>0</v>
      </c>
      <c r="C31" s="230">
        <f>'Ameacas-Pré-Resposta'!C29</f>
        <v>0</v>
      </c>
      <c r="D31" s="231">
        <f>'Ameacas-Pré-Resposta'!D29</f>
        <v>0</v>
      </c>
      <c r="E31" s="231">
        <f>'Ameacas-Pré-Resposta'!E29</f>
        <v>0</v>
      </c>
      <c r="F31" s="232">
        <f>'Ameacas-Pré-Resposta'!I29</f>
        <v>0</v>
      </c>
      <c r="G31" s="233"/>
      <c r="H31" s="234"/>
      <c r="I31" s="235">
        <v>0</v>
      </c>
      <c r="J31" s="99">
        <f>'Ameacas-Pré-Resposta'!F29</f>
        <v>0</v>
      </c>
      <c r="K31" s="92">
        <f>'Ameacas-Pré-Resposta'!H29</f>
        <v>0</v>
      </c>
      <c r="L31" s="236">
        <f t="shared" si="0"/>
        <v>0</v>
      </c>
      <c r="M31" s="233"/>
      <c r="N31" s="235">
        <v>0</v>
      </c>
      <c r="O31" s="23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</row>
    <row r="32" spans="1:67" s="96" customFormat="1" ht="12.75">
      <c r="A32" s="97">
        <f>'Ameacas-Pré-Resposta'!A30</f>
        <v>22</v>
      </c>
      <c r="B32" s="229">
        <f>'Ameacas-Pré-Resposta'!B30</f>
        <v>0</v>
      </c>
      <c r="C32" s="230">
        <f>'Ameacas-Pré-Resposta'!C30</f>
        <v>0</v>
      </c>
      <c r="D32" s="231">
        <f>'Ameacas-Pré-Resposta'!D30</f>
        <v>0</v>
      </c>
      <c r="E32" s="231">
        <f>'Ameacas-Pré-Resposta'!E30</f>
        <v>0</v>
      </c>
      <c r="F32" s="232">
        <f>'Ameacas-Pré-Resposta'!I30</f>
        <v>0</v>
      </c>
      <c r="G32" s="233"/>
      <c r="H32" s="234"/>
      <c r="I32" s="235">
        <v>0</v>
      </c>
      <c r="J32" s="99">
        <f>'Ameacas-Pré-Resposta'!F30</f>
        <v>0</v>
      </c>
      <c r="K32" s="92">
        <f>'Ameacas-Pré-Resposta'!H30</f>
        <v>0</v>
      </c>
      <c r="L32" s="236">
        <f t="shared" si="0"/>
        <v>0</v>
      </c>
      <c r="M32" s="233"/>
      <c r="N32" s="235">
        <v>0</v>
      </c>
      <c r="O32" s="23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</row>
    <row r="33" spans="1:67" s="96" customFormat="1" ht="12.75">
      <c r="A33" s="97">
        <f>'Ameacas-Pré-Resposta'!A31</f>
        <v>23</v>
      </c>
      <c r="B33" s="229">
        <f>'Ameacas-Pré-Resposta'!B31</f>
        <v>0</v>
      </c>
      <c r="C33" s="230">
        <f>'Ameacas-Pré-Resposta'!C31</f>
        <v>0</v>
      </c>
      <c r="D33" s="231">
        <f>'Ameacas-Pré-Resposta'!D31</f>
        <v>0</v>
      </c>
      <c r="E33" s="231">
        <f>'Ameacas-Pré-Resposta'!E31</f>
        <v>0</v>
      </c>
      <c r="F33" s="232">
        <f>'Ameacas-Pré-Resposta'!I31</f>
        <v>0</v>
      </c>
      <c r="G33" s="233"/>
      <c r="H33" s="234"/>
      <c r="I33" s="235">
        <v>0</v>
      </c>
      <c r="J33" s="99">
        <f>'Ameacas-Pré-Resposta'!F31</f>
        <v>0</v>
      </c>
      <c r="K33" s="92">
        <f>'Ameacas-Pré-Resposta'!H31</f>
        <v>0</v>
      </c>
      <c r="L33" s="236">
        <f t="shared" si="0"/>
        <v>0</v>
      </c>
      <c r="M33" s="233"/>
      <c r="N33" s="235">
        <v>0</v>
      </c>
      <c r="O33" s="23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</row>
    <row r="34" spans="1:67" s="96" customFormat="1" ht="12.75">
      <c r="A34" s="97">
        <f>'Ameacas-Pré-Resposta'!A32</f>
        <v>24</v>
      </c>
      <c r="B34" s="229">
        <f>'Ameacas-Pré-Resposta'!B32</f>
        <v>0</v>
      </c>
      <c r="C34" s="230">
        <f>'Ameacas-Pré-Resposta'!C32</f>
        <v>0</v>
      </c>
      <c r="D34" s="231">
        <f>'Ameacas-Pré-Resposta'!D32</f>
        <v>0</v>
      </c>
      <c r="E34" s="231">
        <f>'Ameacas-Pré-Resposta'!E32</f>
        <v>0</v>
      </c>
      <c r="F34" s="232">
        <f>'Ameacas-Pré-Resposta'!I32</f>
        <v>0</v>
      </c>
      <c r="G34" s="233"/>
      <c r="H34" s="234"/>
      <c r="I34" s="235">
        <v>0</v>
      </c>
      <c r="J34" s="99">
        <f>'Ameacas-Pré-Resposta'!F32</f>
        <v>0</v>
      </c>
      <c r="K34" s="92">
        <f>'Ameacas-Pré-Resposta'!H32</f>
        <v>0</v>
      </c>
      <c r="L34" s="236">
        <f t="shared" si="0"/>
        <v>0</v>
      </c>
      <c r="M34" s="233"/>
      <c r="N34" s="235">
        <v>0</v>
      </c>
      <c r="O34" s="23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</row>
    <row r="35" spans="1:67" s="96" customFormat="1" ht="12.75">
      <c r="A35" s="97">
        <f>'Ameacas-Pré-Resposta'!A33</f>
        <v>25</v>
      </c>
      <c r="B35" s="229">
        <f>'Ameacas-Pré-Resposta'!B33</f>
        <v>0</v>
      </c>
      <c r="C35" s="230">
        <f>'Ameacas-Pré-Resposta'!C33</f>
        <v>0</v>
      </c>
      <c r="D35" s="231">
        <f>'Ameacas-Pré-Resposta'!D33</f>
        <v>0</v>
      </c>
      <c r="E35" s="231">
        <f>'Ameacas-Pré-Resposta'!E33</f>
        <v>0</v>
      </c>
      <c r="F35" s="232">
        <f>'Ameacas-Pré-Resposta'!I33</f>
        <v>0</v>
      </c>
      <c r="G35" s="233"/>
      <c r="H35" s="234"/>
      <c r="I35" s="235">
        <v>0</v>
      </c>
      <c r="J35" s="99">
        <f>'Ameacas-Pré-Resposta'!F33</f>
        <v>0</v>
      </c>
      <c r="K35" s="92">
        <f>'Ameacas-Pré-Resposta'!H33</f>
        <v>0</v>
      </c>
      <c r="L35" s="236">
        <f t="shared" si="0"/>
        <v>0</v>
      </c>
      <c r="M35" s="233"/>
      <c r="N35" s="235">
        <v>0</v>
      </c>
      <c r="O35" s="23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</row>
    <row r="36" spans="1:67" s="96" customFormat="1" ht="12.75">
      <c r="A36" s="97">
        <f>'Ameacas-Pré-Resposta'!A34</f>
        <v>26</v>
      </c>
      <c r="B36" s="229">
        <f>'Ameacas-Pré-Resposta'!B34</f>
        <v>0</v>
      </c>
      <c r="C36" s="230">
        <f>'Ameacas-Pré-Resposta'!C34</f>
        <v>0</v>
      </c>
      <c r="D36" s="231">
        <f>'Ameacas-Pré-Resposta'!D34</f>
        <v>0</v>
      </c>
      <c r="E36" s="231">
        <f>'Ameacas-Pré-Resposta'!E34</f>
        <v>0</v>
      </c>
      <c r="F36" s="232">
        <f>'Ameacas-Pré-Resposta'!I34</f>
        <v>0</v>
      </c>
      <c r="G36" s="233"/>
      <c r="H36" s="234"/>
      <c r="I36" s="235">
        <v>0</v>
      </c>
      <c r="J36" s="99">
        <f>'Ameacas-Pré-Resposta'!F34</f>
        <v>0</v>
      </c>
      <c r="K36" s="92">
        <f>'Ameacas-Pré-Resposta'!H34</f>
        <v>0</v>
      </c>
      <c r="L36" s="236">
        <f t="shared" si="0"/>
        <v>0</v>
      </c>
      <c r="M36" s="233"/>
      <c r="N36" s="235">
        <v>0</v>
      </c>
      <c r="O36" s="23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</row>
    <row r="37" spans="1:67" s="96" customFormat="1" ht="12.75">
      <c r="A37" s="97">
        <f>'Ameacas-Pré-Resposta'!A35</f>
        <v>27</v>
      </c>
      <c r="B37" s="229">
        <f>'Ameacas-Pré-Resposta'!B35</f>
        <v>0</v>
      </c>
      <c r="C37" s="230">
        <f>'Ameacas-Pré-Resposta'!C35</f>
        <v>0</v>
      </c>
      <c r="D37" s="231">
        <f>'Ameacas-Pré-Resposta'!D35</f>
        <v>0</v>
      </c>
      <c r="E37" s="231">
        <f>'Ameacas-Pré-Resposta'!E35</f>
        <v>0</v>
      </c>
      <c r="F37" s="232">
        <f>'Ameacas-Pré-Resposta'!I35</f>
        <v>0</v>
      </c>
      <c r="G37" s="233"/>
      <c r="H37" s="234"/>
      <c r="I37" s="235">
        <v>0</v>
      </c>
      <c r="J37" s="99">
        <f>'Ameacas-Pré-Resposta'!F35</f>
        <v>0</v>
      </c>
      <c r="K37" s="92">
        <f>'Ameacas-Pré-Resposta'!H35</f>
        <v>0</v>
      </c>
      <c r="L37" s="236">
        <f t="shared" si="0"/>
        <v>0</v>
      </c>
      <c r="M37" s="233"/>
      <c r="N37" s="235">
        <v>0</v>
      </c>
      <c r="O37" s="23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</row>
    <row r="38" spans="1:67" s="96" customFormat="1" ht="12.75">
      <c r="A38" s="97">
        <f>'Ameacas-Pré-Resposta'!A36</f>
        <v>28</v>
      </c>
      <c r="B38" s="229">
        <f>'Ameacas-Pré-Resposta'!B36</f>
        <v>0</v>
      </c>
      <c r="C38" s="230">
        <f>'Ameacas-Pré-Resposta'!C36</f>
        <v>0</v>
      </c>
      <c r="D38" s="231">
        <f>'Ameacas-Pré-Resposta'!D36</f>
        <v>0</v>
      </c>
      <c r="E38" s="231">
        <f>'Ameacas-Pré-Resposta'!E36</f>
        <v>0</v>
      </c>
      <c r="F38" s="232">
        <f>'Ameacas-Pré-Resposta'!I36</f>
        <v>0</v>
      </c>
      <c r="G38" s="233"/>
      <c r="H38" s="234"/>
      <c r="I38" s="235">
        <v>0</v>
      </c>
      <c r="J38" s="99">
        <f>'Ameacas-Pré-Resposta'!F36</f>
        <v>0</v>
      </c>
      <c r="K38" s="92">
        <f>'Ameacas-Pré-Resposta'!H36</f>
        <v>0</v>
      </c>
      <c r="L38" s="236">
        <f t="shared" si="0"/>
        <v>0</v>
      </c>
      <c r="M38" s="233"/>
      <c r="N38" s="235">
        <v>0</v>
      </c>
      <c r="O38" s="23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</row>
    <row r="39" spans="1:67" s="96" customFormat="1" ht="12.75">
      <c r="A39" s="97">
        <f>'Ameacas-Pré-Resposta'!A37</f>
        <v>29</v>
      </c>
      <c r="B39" s="229">
        <f>'Ameacas-Pré-Resposta'!B37</f>
        <v>0</v>
      </c>
      <c r="C39" s="230">
        <f>'Ameacas-Pré-Resposta'!C37</f>
        <v>0</v>
      </c>
      <c r="D39" s="231">
        <f>'Ameacas-Pré-Resposta'!D37</f>
        <v>0</v>
      </c>
      <c r="E39" s="231">
        <f>'Ameacas-Pré-Resposta'!E37</f>
        <v>0</v>
      </c>
      <c r="F39" s="232">
        <f>'Ameacas-Pré-Resposta'!I37</f>
        <v>0</v>
      </c>
      <c r="G39" s="233"/>
      <c r="H39" s="234"/>
      <c r="I39" s="235">
        <v>0</v>
      </c>
      <c r="J39" s="99">
        <f>'Ameacas-Pré-Resposta'!F37</f>
        <v>0</v>
      </c>
      <c r="K39" s="92">
        <f>'Ameacas-Pré-Resposta'!H37</f>
        <v>0</v>
      </c>
      <c r="L39" s="236">
        <f t="shared" si="0"/>
        <v>0</v>
      </c>
      <c r="M39" s="233"/>
      <c r="N39" s="235">
        <v>0</v>
      </c>
      <c r="O39" s="23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</row>
    <row r="40" spans="1:67" s="96" customFormat="1" ht="12.75">
      <c r="A40" s="97">
        <f>'Ameacas-Pré-Resposta'!A38</f>
        <v>30</v>
      </c>
      <c r="B40" s="229">
        <f>'Ameacas-Pré-Resposta'!B38</f>
        <v>0</v>
      </c>
      <c r="C40" s="230">
        <f>'Ameacas-Pré-Resposta'!C38</f>
        <v>0</v>
      </c>
      <c r="D40" s="231">
        <f>'Ameacas-Pré-Resposta'!D38</f>
        <v>0</v>
      </c>
      <c r="E40" s="231">
        <f>'Ameacas-Pré-Resposta'!E38</f>
        <v>0</v>
      </c>
      <c r="F40" s="232">
        <f>'Ameacas-Pré-Resposta'!I38</f>
        <v>0</v>
      </c>
      <c r="G40" s="233"/>
      <c r="H40" s="234"/>
      <c r="I40" s="235">
        <v>0</v>
      </c>
      <c r="J40" s="99">
        <f>'Ameacas-Pré-Resposta'!F38</f>
        <v>0</v>
      </c>
      <c r="K40" s="92">
        <f>'Ameacas-Pré-Resposta'!H38</f>
        <v>0</v>
      </c>
      <c r="L40" s="236">
        <f t="shared" si="0"/>
        <v>0</v>
      </c>
      <c r="M40" s="233"/>
      <c r="N40" s="235">
        <v>0</v>
      </c>
      <c r="O40" s="23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</row>
    <row r="41" spans="1:67" s="96" customFormat="1" ht="12.75">
      <c r="A41" s="97">
        <f>'Ameacas-Pré-Resposta'!A39</f>
        <v>31</v>
      </c>
      <c r="B41" s="229">
        <f>'Ameacas-Pré-Resposta'!B39</f>
        <v>0</v>
      </c>
      <c r="C41" s="230">
        <f>'Ameacas-Pré-Resposta'!C39</f>
        <v>0</v>
      </c>
      <c r="D41" s="231">
        <f>'Ameacas-Pré-Resposta'!D39</f>
        <v>0</v>
      </c>
      <c r="E41" s="231">
        <f>'Ameacas-Pré-Resposta'!E39</f>
        <v>0</v>
      </c>
      <c r="F41" s="232">
        <f>'Ameacas-Pré-Resposta'!I39</f>
        <v>0</v>
      </c>
      <c r="G41" s="233"/>
      <c r="H41" s="234"/>
      <c r="I41" s="235">
        <v>0</v>
      </c>
      <c r="J41" s="99">
        <f>'Ameacas-Pré-Resposta'!F39</f>
        <v>0</v>
      </c>
      <c r="K41" s="92">
        <f>'Ameacas-Pré-Resposta'!H39</f>
        <v>0</v>
      </c>
      <c r="L41" s="236">
        <f t="shared" si="0"/>
        <v>0</v>
      </c>
      <c r="M41" s="233"/>
      <c r="N41" s="235">
        <v>0</v>
      </c>
      <c r="O41" s="23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</row>
    <row r="42" spans="1:67" s="96" customFormat="1" ht="12.75">
      <c r="A42" s="97">
        <f>'Ameacas-Pré-Resposta'!A40</f>
        <v>32</v>
      </c>
      <c r="B42" s="229">
        <f>'Ameacas-Pré-Resposta'!B40</f>
        <v>0</v>
      </c>
      <c r="C42" s="230">
        <f>'Ameacas-Pré-Resposta'!C40</f>
        <v>0</v>
      </c>
      <c r="D42" s="231">
        <f>'Ameacas-Pré-Resposta'!D40</f>
        <v>0</v>
      </c>
      <c r="E42" s="231">
        <f>'Ameacas-Pré-Resposta'!E40</f>
        <v>0</v>
      </c>
      <c r="F42" s="232">
        <f>'Ameacas-Pré-Resposta'!I40</f>
        <v>0</v>
      </c>
      <c r="G42" s="233"/>
      <c r="H42" s="234"/>
      <c r="I42" s="235">
        <v>0</v>
      </c>
      <c r="J42" s="99">
        <f>'Ameacas-Pré-Resposta'!F40</f>
        <v>0</v>
      </c>
      <c r="K42" s="92">
        <f>'Ameacas-Pré-Resposta'!H40</f>
        <v>0</v>
      </c>
      <c r="L42" s="236">
        <f t="shared" si="0"/>
        <v>0</v>
      </c>
      <c r="M42" s="233"/>
      <c r="N42" s="235">
        <v>0</v>
      </c>
      <c r="O42" s="23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</row>
    <row r="43" spans="1:67" s="96" customFormat="1" ht="12.75">
      <c r="A43" s="97">
        <f>'Ameacas-Pré-Resposta'!A41</f>
        <v>33</v>
      </c>
      <c r="B43" s="229">
        <f>'Ameacas-Pré-Resposta'!B41</f>
        <v>0</v>
      </c>
      <c r="C43" s="230">
        <f>'Ameacas-Pré-Resposta'!C41</f>
        <v>0</v>
      </c>
      <c r="D43" s="231">
        <f>'Ameacas-Pré-Resposta'!D41</f>
        <v>0</v>
      </c>
      <c r="E43" s="231">
        <f>'Ameacas-Pré-Resposta'!E41</f>
        <v>0</v>
      </c>
      <c r="F43" s="232">
        <f>'Ameacas-Pré-Resposta'!I41</f>
        <v>0</v>
      </c>
      <c r="G43" s="233"/>
      <c r="H43" s="234"/>
      <c r="I43" s="235">
        <v>0</v>
      </c>
      <c r="J43" s="99">
        <f>'Ameacas-Pré-Resposta'!F41</f>
        <v>0</v>
      </c>
      <c r="K43" s="92">
        <f>'Ameacas-Pré-Resposta'!H41</f>
        <v>0</v>
      </c>
      <c r="L43" s="236">
        <f aca="true" t="shared" si="1" ref="L43:L74">J43*K43</f>
        <v>0</v>
      </c>
      <c r="M43" s="233"/>
      <c r="N43" s="235">
        <v>0</v>
      </c>
      <c r="O43" s="23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</row>
    <row r="44" spans="1:67" s="96" customFormat="1" ht="12.75">
      <c r="A44" s="97">
        <f>'Ameacas-Pré-Resposta'!A42</f>
        <v>34</v>
      </c>
      <c r="B44" s="229">
        <f>'Ameacas-Pré-Resposta'!B42</f>
        <v>0</v>
      </c>
      <c r="C44" s="230">
        <f>'Ameacas-Pré-Resposta'!C42</f>
        <v>0</v>
      </c>
      <c r="D44" s="231">
        <f>'Ameacas-Pré-Resposta'!D42</f>
        <v>0</v>
      </c>
      <c r="E44" s="231">
        <f>'Ameacas-Pré-Resposta'!E42</f>
        <v>0</v>
      </c>
      <c r="F44" s="232">
        <f>'Ameacas-Pré-Resposta'!I42</f>
        <v>0</v>
      </c>
      <c r="G44" s="233"/>
      <c r="H44" s="234"/>
      <c r="I44" s="235">
        <v>0</v>
      </c>
      <c r="J44" s="99">
        <f>'Ameacas-Pré-Resposta'!F42</f>
        <v>0</v>
      </c>
      <c r="K44" s="92">
        <f>'Ameacas-Pré-Resposta'!H42</f>
        <v>0</v>
      </c>
      <c r="L44" s="236">
        <f t="shared" si="1"/>
        <v>0</v>
      </c>
      <c r="M44" s="233"/>
      <c r="N44" s="235">
        <v>0</v>
      </c>
      <c r="O44" s="23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</row>
    <row r="45" spans="1:67" s="96" customFormat="1" ht="12.75">
      <c r="A45" s="97">
        <f>'Ameacas-Pré-Resposta'!A43</f>
        <v>35</v>
      </c>
      <c r="B45" s="229">
        <f>'Ameacas-Pré-Resposta'!B43</f>
        <v>0</v>
      </c>
      <c r="C45" s="230">
        <f>'Ameacas-Pré-Resposta'!C43</f>
        <v>0</v>
      </c>
      <c r="D45" s="231">
        <f>'Ameacas-Pré-Resposta'!D43</f>
        <v>0</v>
      </c>
      <c r="E45" s="231">
        <f>'Ameacas-Pré-Resposta'!E43</f>
        <v>0</v>
      </c>
      <c r="F45" s="232">
        <f>'Ameacas-Pré-Resposta'!I43</f>
        <v>0</v>
      </c>
      <c r="G45" s="233"/>
      <c r="H45" s="234"/>
      <c r="I45" s="235">
        <v>0</v>
      </c>
      <c r="J45" s="99">
        <f>'Ameacas-Pré-Resposta'!F43</f>
        <v>0</v>
      </c>
      <c r="K45" s="92">
        <f>'Ameacas-Pré-Resposta'!H43</f>
        <v>0</v>
      </c>
      <c r="L45" s="236">
        <f t="shared" si="1"/>
        <v>0</v>
      </c>
      <c r="M45" s="233"/>
      <c r="N45" s="235">
        <v>0</v>
      </c>
      <c r="O45" s="23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</row>
    <row r="46" spans="1:67" s="96" customFormat="1" ht="12.75">
      <c r="A46" s="97">
        <f>'Ameacas-Pré-Resposta'!A44</f>
        <v>36</v>
      </c>
      <c r="B46" s="229">
        <f>'Ameacas-Pré-Resposta'!B44</f>
        <v>0</v>
      </c>
      <c r="C46" s="230">
        <f>'Ameacas-Pré-Resposta'!C44</f>
        <v>0</v>
      </c>
      <c r="D46" s="231">
        <f>'Ameacas-Pré-Resposta'!D44</f>
        <v>0</v>
      </c>
      <c r="E46" s="231">
        <f>'Ameacas-Pré-Resposta'!E44</f>
        <v>0</v>
      </c>
      <c r="F46" s="232">
        <f>'Ameacas-Pré-Resposta'!I44</f>
        <v>0</v>
      </c>
      <c r="G46" s="233"/>
      <c r="H46" s="234"/>
      <c r="I46" s="235">
        <v>0</v>
      </c>
      <c r="J46" s="99">
        <f>'Ameacas-Pré-Resposta'!F44</f>
        <v>0</v>
      </c>
      <c r="K46" s="92">
        <f>'Ameacas-Pré-Resposta'!H44</f>
        <v>0</v>
      </c>
      <c r="L46" s="236">
        <f t="shared" si="1"/>
        <v>0</v>
      </c>
      <c r="M46" s="233"/>
      <c r="N46" s="235">
        <v>0</v>
      </c>
      <c r="O46" s="23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</row>
    <row r="47" spans="1:67" s="96" customFormat="1" ht="12.75">
      <c r="A47" s="97">
        <f>'Ameacas-Pré-Resposta'!A45</f>
        <v>37</v>
      </c>
      <c r="B47" s="229">
        <f>'Ameacas-Pré-Resposta'!B45</f>
        <v>0</v>
      </c>
      <c r="C47" s="230">
        <f>'Ameacas-Pré-Resposta'!C45</f>
        <v>0</v>
      </c>
      <c r="D47" s="231">
        <f>'Ameacas-Pré-Resposta'!D45</f>
        <v>0</v>
      </c>
      <c r="E47" s="231">
        <f>'Ameacas-Pré-Resposta'!E45</f>
        <v>0</v>
      </c>
      <c r="F47" s="232">
        <f>'Ameacas-Pré-Resposta'!I45</f>
        <v>0</v>
      </c>
      <c r="G47" s="233"/>
      <c r="H47" s="234"/>
      <c r="I47" s="235">
        <v>0</v>
      </c>
      <c r="J47" s="99">
        <f>'Ameacas-Pré-Resposta'!F45</f>
        <v>0</v>
      </c>
      <c r="K47" s="92">
        <f>'Ameacas-Pré-Resposta'!H45</f>
        <v>0</v>
      </c>
      <c r="L47" s="236">
        <f t="shared" si="1"/>
        <v>0</v>
      </c>
      <c r="M47" s="233"/>
      <c r="N47" s="235">
        <v>0</v>
      </c>
      <c r="O47" s="23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</row>
    <row r="48" spans="1:67" s="96" customFormat="1" ht="12.75">
      <c r="A48" s="97">
        <f>'Ameacas-Pré-Resposta'!A46</f>
        <v>38</v>
      </c>
      <c r="B48" s="229">
        <f>'Ameacas-Pré-Resposta'!B46</f>
        <v>0</v>
      </c>
      <c r="C48" s="230">
        <f>'Ameacas-Pré-Resposta'!C46</f>
        <v>0</v>
      </c>
      <c r="D48" s="231">
        <f>'Ameacas-Pré-Resposta'!D46</f>
        <v>0</v>
      </c>
      <c r="E48" s="231">
        <f>'Ameacas-Pré-Resposta'!E46</f>
        <v>0</v>
      </c>
      <c r="F48" s="232">
        <f>'Ameacas-Pré-Resposta'!I46</f>
        <v>0</v>
      </c>
      <c r="G48" s="233"/>
      <c r="H48" s="234"/>
      <c r="I48" s="235">
        <v>0</v>
      </c>
      <c r="J48" s="99">
        <f>'Ameacas-Pré-Resposta'!F46</f>
        <v>0</v>
      </c>
      <c r="K48" s="92">
        <f>'Ameacas-Pré-Resposta'!H46</f>
        <v>0</v>
      </c>
      <c r="L48" s="236">
        <f t="shared" si="1"/>
        <v>0</v>
      </c>
      <c r="M48" s="233"/>
      <c r="N48" s="235">
        <v>0</v>
      </c>
      <c r="O48" s="23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</row>
    <row r="49" spans="1:67" s="96" customFormat="1" ht="12.75">
      <c r="A49" s="97">
        <f>'Ameacas-Pré-Resposta'!A47</f>
        <v>39</v>
      </c>
      <c r="B49" s="229">
        <f>'Ameacas-Pré-Resposta'!B47</f>
        <v>0</v>
      </c>
      <c r="C49" s="230">
        <f>'Ameacas-Pré-Resposta'!C47</f>
        <v>0</v>
      </c>
      <c r="D49" s="231">
        <f>'Ameacas-Pré-Resposta'!D47</f>
        <v>0</v>
      </c>
      <c r="E49" s="231">
        <f>'Ameacas-Pré-Resposta'!E47</f>
        <v>0</v>
      </c>
      <c r="F49" s="232">
        <f>'Ameacas-Pré-Resposta'!I47</f>
        <v>0</v>
      </c>
      <c r="G49" s="233"/>
      <c r="H49" s="234"/>
      <c r="I49" s="235">
        <v>0</v>
      </c>
      <c r="J49" s="99">
        <f>'Ameacas-Pré-Resposta'!F47</f>
        <v>0</v>
      </c>
      <c r="K49" s="92">
        <f>'Ameacas-Pré-Resposta'!H47</f>
        <v>0</v>
      </c>
      <c r="L49" s="236">
        <f t="shared" si="1"/>
        <v>0</v>
      </c>
      <c r="M49" s="233"/>
      <c r="N49" s="235">
        <v>0</v>
      </c>
      <c r="O49" s="23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</row>
    <row r="50" spans="1:67" s="96" customFormat="1" ht="12.75">
      <c r="A50" s="97">
        <f>'Ameacas-Pré-Resposta'!A48</f>
        <v>40</v>
      </c>
      <c r="B50" s="229">
        <f>'Ameacas-Pré-Resposta'!B48</f>
        <v>0</v>
      </c>
      <c r="C50" s="230">
        <f>'Ameacas-Pré-Resposta'!C48</f>
        <v>0</v>
      </c>
      <c r="D50" s="231">
        <f>'Ameacas-Pré-Resposta'!D48</f>
        <v>0</v>
      </c>
      <c r="E50" s="231">
        <f>'Ameacas-Pré-Resposta'!E48</f>
        <v>0</v>
      </c>
      <c r="F50" s="232">
        <f>'Ameacas-Pré-Resposta'!I48</f>
        <v>0</v>
      </c>
      <c r="G50" s="233"/>
      <c r="H50" s="234"/>
      <c r="I50" s="235">
        <v>0</v>
      </c>
      <c r="J50" s="99">
        <f>'Ameacas-Pré-Resposta'!F48</f>
        <v>0</v>
      </c>
      <c r="K50" s="92">
        <f>'Ameacas-Pré-Resposta'!H48</f>
        <v>0</v>
      </c>
      <c r="L50" s="236">
        <f t="shared" si="1"/>
        <v>0</v>
      </c>
      <c r="M50" s="233"/>
      <c r="N50" s="235">
        <v>0</v>
      </c>
      <c r="O50" s="23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</row>
    <row r="51" spans="1:67" s="96" customFormat="1" ht="12.75">
      <c r="A51" s="97">
        <f>'Ameacas-Pré-Resposta'!A49</f>
        <v>41</v>
      </c>
      <c r="B51" s="229">
        <f>'Ameacas-Pré-Resposta'!B49</f>
        <v>0</v>
      </c>
      <c r="C51" s="230">
        <f>'Ameacas-Pré-Resposta'!C49</f>
        <v>0</v>
      </c>
      <c r="D51" s="231">
        <f>'Ameacas-Pré-Resposta'!D49</f>
        <v>0</v>
      </c>
      <c r="E51" s="231">
        <f>'Ameacas-Pré-Resposta'!E49</f>
        <v>0</v>
      </c>
      <c r="F51" s="232">
        <f>'Ameacas-Pré-Resposta'!I49</f>
        <v>0</v>
      </c>
      <c r="G51" s="233"/>
      <c r="H51" s="234"/>
      <c r="I51" s="235">
        <v>0</v>
      </c>
      <c r="J51" s="99">
        <f>'Ameacas-Pré-Resposta'!F49</f>
        <v>0</v>
      </c>
      <c r="K51" s="92">
        <f>'Ameacas-Pré-Resposta'!H49</f>
        <v>0</v>
      </c>
      <c r="L51" s="236">
        <f t="shared" si="1"/>
        <v>0</v>
      </c>
      <c r="M51" s="233"/>
      <c r="N51" s="235">
        <v>0</v>
      </c>
      <c r="O51" s="23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</row>
    <row r="52" spans="1:67" s="96" customFormat="1" ht="12.75">
      <c r="A52" s="97">
        <f>'Ameacas-Pré-Resposta'!A50</f>
        <v>42</v>
      </c>
      <c r="B52" s="229">
        <f>'Ameacas-Pré-Resposta'!B50</f>
        <v>0</v>
      </c>
      <c r="C52" s="230">
        <f>'Ameacas-Pré-Resposta'!C50</f>
        <v>0</v>
      </c>
      <c r="D52" s="231">
        <f>'Ameacas-Pré-Resposta'!D50</f>
        <v>0</v>
      </c>
      <c r="E52" s="231">
        <f>'Ameacas-Pré-Resposta'!E50</f>
        <v>0</v>
      </c>
      <c r="F52" s="232">
        <f>'Ameacas-Pré-Resposta'!I50</f>
        <v>0</v>
      </c>
      <c r="G52" s="233"/>
      <c r="H52" s="234"/>
      <c r="I52" s="235">
        <v>0</v>
      </c>
      <c r="J52" s="99">
        <f>'Ameacas-Pré-Resposta'!F50</f>
        <v>0</v>
      </c>
      <c r="K52" s="92">
        <f>'Ameacas-Pré-Resposta'!H50</f>
        <v>0</v>
      </c>
      <c r="L52" s="236">
        <f t="shared" si="1"/>
        <v>0</v>
      </c>
      <c r="M52" s="233"/>
      <c r="N52" s="235">
        <v>0</v>
      </c>
      <c r="O52" s="23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</row>
    <row r="53" spans="1:67" s="96" customFormat="1" ht="12.75">
      <c r="A53" s="97">
        <f>'Ameacas-Pré-Resposta'!A51</f>
        <v>43</v>
      </c>
      <c r="B53" s="229">
        <f>'Ameacas-Pré-Resposta'!B51</f>
        <v>0</v>
      </c>
      <c r="C53" s="230">
        <f>'Ameacas-Pré-Resposta'!C51</f>
        <v>0</v>
      </c>
      <c r="D53" s="231">
        <f>'Ameacas-Pré-Resposta'!D51</f>
        <v>0</v>
      </c>
      <c r="E53" s="231">
        <f>'Ameacas-Pré-Resposta'!E51</f>
        <v>0</v>
      </c>
      <c r="F53" s="232">
        <f>'Ameacas-Pré-Resposta'!I51</f>
        <v>0</v>
      </c>
      <c r="G53" s="233"/>
      <c r="H53" s="234"/>
      <c r="I53" s="235">
        <v>0</v>
      </c>
      <c r="J53" s="99">
        <f>'Ameacas-Pré-Resposta'!F51</f>
        <v>0</v>
      </c>
      <c r="K53" s="92">
        <f>'Ameacas-Pré-Resposta'!H51</f>
        <v>0</v>
      </c>
      <c r="L53" s="236">
        <f t="shared" si="1"/>
        <v>0</v>
      </c>
      <c r="M53" s="233"/>
      <c r="N53" s="235">
        <v>0</v>
      </c>
      <c r="O53" s="23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</row>
    <row r="54" spans="1:67" s="96" customFormat="1" ht="12.75">
      <c r="A54" s="97">
        <f>'Ameacas-Pré-Resposta'!A52</f>
        <v>44</v>
      </c>
      <c r="B54" s="229">
        <f>'Ameacas-Pré-Resposta'!B52</f>
        <v>0</v>
      </c>
      <c r="C54" s="230">
        <f>'Ameacas-Pré-Resposta'!C52</f>
        <v>0</v>
      </c>
      <c r="D54" s="231">
        <f>'Ameacas-Pré-Resposta'!D52</f>
        <v>0</v>
      </c>
      <c r="E54" s="231">
        <f>'Ameacas-Pré-Resposta'!E52</f>
        <v>0</v>
      </c>
      <c r="F54" s="232">
        <f>'Ameacas-Pré-Resposta'!I52</f>
        <v>0</v>
      </c>
      <c r="G54" s="233"/>
      <c r="H54" s="234"/>
      <c r="I54" s="235">
        <v>0</v>
      </c>
      <c r="J54" s="99">
        <f>'Ameacas-Pré-Resposta'!F52</f>
        <v>0</v>
      </c>
      <c r="K54" s="92">
        <f>'Ameacas-Pré-Resposta'!H52</f>
        <v>0</v>
      </c>
      <c r="L54" s="236">
        <f t="shared" si="1"/>
        <v>0</v>
      </c>
      <c r="M54" s="233"/>
      <c r="N54" s="235">
        <v>0</v>
      </c>
      <c r="O54" s="23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</row>
    <row r="55" spans="1:67" s="96" customFormat="1" ht="12.75">
      <c r="A55" s="97">
        <f>'Ameacas-Pré-Resposta'!A53</f>
        <v>45</v>
      </c>
      <c r="B55" s="229">
        <f>'Ameacas-Pré-Resposta'!B53</f>
        <v>0</v>
      </c>
      <c r="C55" s="230">
        <f>'Ameacas-Pré-Resposta'!C53</f>
        <v>0</v>
      </c>
      <c r="D55" s="231">
        <f>'Ameacas-Pré-Resposta'!D53</f>
        <v>0</v>
      </c>
      <c r="E55" s="231">
        <f>'Ameacas-Pré-Resposta'!E53</f>
        <v>0</v>
      </c>
      <c r="F55" s="232">
        <f>'Ameacas-Pré-Resposta'!I53</f>
        <v>0</v>
      </c>
      <c r="G55" s="233"/>
      <c r="H55" s="234"/>
      <c r="I55" s="235">
        <v>0</v>
      </c>
      <c r="J55" s="99">
        <f>'Ameacas-Pré-Resposta'!F53</f>
        <v>0</v>
      </c>
      <c r="K55" s="92">
        <f>'Ameacas-Pré-Resposta'!H53</f>
        <v>0</v>
      </c>
      <c r="L55" s="236">
        <f t="shared" si="1"/>
        <v>0</v>
      </c>
      <c r="M55" s="233"/>
      <c r="N55" s="235">
        <v>0</v>
      </c>
      <c r="O55" s="23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</row>
    <row r="56" spans="1:67" s="96" customFormat="1" ht="12.75">
      <c r="A56" s="97">
        <f>'Ameacas-Pré-Resposta'!A54</f>
        <v>46</v>
      </c>
      <c r="B56" s="229">
        <f>'Ameacas-Pré-Resposta'!B54</f>
        <v>0</v>
      </c>
      <c r="C56" s="230">
        <f>'Ameacas-Pré-Resposta'!C54</f>
        <v>0</v>
      </c>
      <c r="D56" s="231">
        <f>'Ameacas-Pré-Resposta'!D54</f>
        <v>0</v>
      </c>
      <c r="E56" s="231">
        <f>'Ameacas-Pré-Resposta'!E54</f>
        <v>0</v>
      </c>
      <c r="F56" s="232">
        <f>'Ameacas-Pré-Resposta'!I54</f>
        <v>0</v>
      </c>
      <c r="G56" s="233"/>
      <c r="H56" s="234"/>
      <c r="I56" s="235">
        <v>0</v>
      </c>
      <c r="J56" s="99">
        <f>'Ameacas-Pré-Resposta'!F54</f>
        <v>0</v>
      </c>
      <c r="K56" s="92">
        <f>'Ameacas-Pré-Resposta'!H54</f>
        <v>0</v>
      </c>
      <c r="L56" s="236">
        <f t="shared" si="1"/>
        <v>0</v>
      </c>
      <c r="M56" s="233"/>
      <c r="N56" s="235">
        <v>0</v>
      </c>
      <c r="O56" s="23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</row>
    <row r="57" spans="1:67" s="96" customFormat="1" ht="12.75">
      <c r="A57" s="97">
        <f>'Ameacas-Pré-Resposta'!A55</f>
        <v>47</v>
      </c>
      <c r="B57" s="229">
        <f>'Ameacas-Pré-Resposta'!B55</f>
        <v>0</v>
      </c>
      <c r="C57" s="230">
        <f>'Ameacas-Pré-Resposta'!C55</f>
        <v>0</v>
      </c>
      <c r="D57" s="231">
        <f>'Ameacas-Pré-Resposta'!D55</f>
        <v>0</v>
      </c>
      <c r="E57" s="231">
        <f>'Ameacas-Pré-Resposta'!E55</f>
        <v>0</v>
      </c>
      <c r="F57" s="232">
        <f>'Ameacas-Pré-Resposta'!I55</f>
        <v>0</v>
      </c>
      <c r="G57" s="233"/>
      <c r="H57" s="234"/>
      <c r="I57" s="235">
        <v>0</v>
      </c>
      <c r="J57" s="99">
        <f>'Ameacas-Pré-Resposta'!F55</f>
        <v>0</v>
      </c>
      <c r="K57" s="92">
        <f>'Ameacas-Pré-Resposta'!H55</f>
        <v>0</v>
      </c>
      <c r="L57" s="236">
        <f t="shared" si="1"/>
        <v>0</v>
      </c>
      <c r="M57" s="233"/>
      <c r="N57" s="235">
        <v>0</v>
      </c>
      <c r="O57" s="23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</row>
    <row r="58" spans="1:67" s="96" customFormat="1" ht="12.75">
      <c r="A58" s="97">
        <f>'Ameacas-Pré-Resposta'!A56</f>
        <v>48</v>
      </c>
      <c r="B58" s="229">
        <f>'Ameacas-Pré-Resposta'!B56</f>
        <v>0</v>
      </c>
      <c r="C58" s="230">
        <f>'Ameacas-Pré-Resposta'!C56</f>
        <v>0</v>
      </c>
      <c r="D58" s="231">
        <f>'Ameacas-Pré-Resposta'!D56</f>
        <v>0</v>
      </c>
      <c r="E58" s="231">
        <f>'Ameacas-Pré-Resposta'!E56</f>
        <v>0</v>
      </c>
      <c r="F58" s="232">
        <f>'Ameacas-Pré-Resposta'!I56</f>
        <v>0</v>
      </c>
      <c r="G58" s="233"/>
      <c r="H58" s="234"/>
      <c r="I58" s="235">
        <v>0</v>
      </c>
      <c r="J58" s="99">
        <f>'Ameacas-Pré-Resposta'!F56</f>
        <v>0</v>
      </c>
      <c r="K58" s="92">
        <f>'Ameacas-Pré-Resposta'!H56</f>
        <v>0</v>
      </c>
      <c r="L58" s="236">
        <f t="shared" si="1"/>
        <v>0</v>
      </c>
      <c r="M58" s="233"/>
      <c r="N58" s="235">
        <v>0</v>
      </c>
      <c r="O58" s="23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</row>
    <row r="59" spans="1:67" s="96" customFormat="1" ht="12.75">
      <c r="A59" s="97">
        <f>'Ameacas-Pré-Resposta'!A57</f>
        <v>49</v>
      </c>
      <c r="B59" s="229">
        <f>'Ameacas-Pré-Resposta'!B57</f>
        <v>0</v>
      </c>
      <c r="C59" s="230">
        <f>'Ameacas-Pré-Resposta'!C57</f>
        <v>0</v>
      </c>
      <c r="D59" s="231">
        <f>'Ameacas-Pré-Resposta'!D57</f>
        <v>0</v>
      </c>
      <c r="E59" s="231">
        <f>'Ameacas-Pré-Resposta'!E57</f>
        <v>0</v>
      </c>
      <c r="F59" s="232">
        <f>'Ameacas-Pré-Resposta'!I57</f>
        <v>0</v>
      </c>
      <c r="G59" s="233"/>
      <c r="H59" s="234"/>
      <c r="I59" s="235">
        <v>0</v>
      </c>
      <c r="J59" s="99">
        <f>'Ameacas-Pré-Resposta'!F57</f>
        <v>0</v>
      </c>
      <c r="K59" s="92">
        <f>'Ameacas-Pré-Resposta'!H57</f>
        <v>0</v>
      </c>
      <c r="L59" s="236">
        <f t="shared" si="1"/>
        <v>0</v>
      </c>
      <c r="M59" s="233"/>
      <c r="N59" s="235">
        <v>0</v>
      </c>
      <c r="O59" s="23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</row>
    <row r="60" spans="1:67" s="96" customFormat="1" ht="12.75">
      <c r="A60" s="97">
        <f>'Ameacas-Pré-Resposta'!A58</f>
        <v>50</v>
      </c>
      <c r="B60" s="229">
        <f>'Ameacas-Pré-Resposta'!B58</f>
        <v>0</v>
      </c>
      <c r="C60" s="230">
        <f>'Ameacas-Pré-Resposta'!C58</f>
        <v>0</v>
      </c>
      <c r="D60" s="231">
        <f>'Ameacas-Pré-Resposta'!D58</f>
        <v>0</v>
      </c>
      <c r="E60" s="231">
        <f>'Ameacas-Pré-Resposta'!E58</f>
        <v>0</v>
      </c>
      <c r="F60" s="232">
        <f>'Ameacas-Pré-Resposta'!I58</f>
        <v>0</v>
      </c>
      <c r="G60" s="233"/>
      <c r="H60" s="234"/>
      <c r="I60" s="235">
        <v>0</v>
      </c>
      <c r="J60" s="99">
        <f>'Ameacas-Pré-Resposta'!F58</f>
        <v>0</v>
      </c>
      <c r="K60" s="92">
        <f>'Ameacas-Pré-Resposta'!H58</f>
        <v>0</v>
      </c>
      <c r="L60" s="236">
        <f t="shared" si="1"/>
        <v>0</v>
      </c>
      <c r="M60" s="233"/>
      <c r="N60" s="235">
        <v>0</v>
      </c>
      <c r="O60" s="23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</row>
    <row r="61" spans="1:67" s="96" customFormat="1" ht="12.75">
      <c r="A61" s="97">
        <f>'Ameacas-Pré-Resposta'!A59</f>
        <v>51</v>
      </c>
      <c r="B61" s="229">
        <f>'Ameacas-Pré-Resposta'!B59</f>
        <v>0</v>
      </c>
      <c r="C61" s="230">
        <f>'Ameacas-Pré-Resposta'!C59</f>
        <v>0</v>
      </c>
      <c r="D61" s="231">
        <f>'Ameacas-Pré-Resposta'!D59</f>
        <v>0</v>
      </c>
      <c r="E61" s="231">
        <f>'Ameacas-Pré-Resposta'!E59</f>
        <v>0</v>
      </c>
      <c r="F61" s="232">
        <f>'Ameacas-Pré-Resposta'!I59</f>
        <v>0</v>
      </c>
      <c r="G61" s="233"/>
      <c r="H61" s="234"/>
      <c r="I61" s="235">
        <v>0</v>
      </c>
      <c r="J61" s="99">
        <f>'Ameacas-Pré-Resposta'!F59</f>
        <v>0</v>
      </c>
      <c r="K61" s="92">
        <f>'Ameacas-Pré-Resposta'!H59</f>
        <v>0</v>
      </c>
      <c r="L61" s="236">
        <f t="shared" si="1"/>
        <v>0</v>
      </c>
      <c r="M61" s="233"/>
      <c r="N61" s="235">
        <v>0</v>
      </c>
      <c r="O61" s="23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</row>
    <row r="62" spans="1:67" s="96" customFormat="1" ht="12.75">
      <c r="A62" s="97">
        <f>'Ameacas-Pré-Resposta'!A60</f>
        <v>52</v>
      </c>
      <c r="B62" s="229">
        <f>'Ameacas-Pré-Resposta'!B60</f>
        <v>0</v>
      </c>
      <c r="C62" s="230">
        <f>'Ameacas-Pré-Resposta'!C60</f>
        <v>0</v>
      </c>
      <c r="D62" s="231">
        <f>'Ameacas-Pré-Resposta'!D60</f>
        <v>0</v>
      </c>
      <c r="E62" s="231">
        <f>'Ameacas-Pré-Resposta'!E60</f>
        <v>0</v>
      </c>
      <c r="F62" s="232">
        <f>'Ameacas-Pré-Resposta'!I60</f>
        <v>0</v>
      </c>
      <c r="G62" s="233"/>
      <c r="H62" s="234"/>
      <c r="I62" s="235">
        <v>0</v>
      </c>
      <c r="J62" s="99">
        <f>'Ameacas-Pré-Resposta'!F60</f>
        <v>0</v>
      </c>
      <c r="K62" s="92">
        <f>'Ameacas-Pré-Resposta'!H60</f>
        <v>0</v>
      </c>
      <c r="L62" s="236">
        <f t="shared" si="1"/>
        <v>0</v>
      </c>
      <c r="M62" s="233"/>
      <c r="N62" s="235">
        <v>0</v>
      </c>
      <c r="O62" s="23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</row>
    <row r="63" spans="1:67" s="96" customFormat="1" ht="12.75">
      <c r="A63" s="97">
        <f>'Ameacas-Pré-Resposta'!A61</f>
        <v>53</v>
      </c>
      <c r="B63" s="229">
        <f>'Ameacas-Pré-Resposta'!B61</f>
        <v>0</v>
      </c>
      <c r="C63" s="230">
        <f>'Ameacas-Pré-Resposta'!C61</f>
        <v>0</v>
      </c>
      <c r="D63" s="231">
        <f>'Ameacas-Pré-Resposta'!D61</f>
        <v>0</v>
      </c>
      <c r="E63" s="231">
        <f>'Ameacas-Pré-Resposta'!E61</f>
        <v>0</v>
      </c>
      <c r="F63" s="232">
        <f>'Ameacas-Pré-Resposta'!I61</f>
        <v>0</v>
      </c>
      <c r="G63" s="233"/>
      <c r="H63" s="234"/>
      <c r="I63" s="235">
        <v>0</v>
      </c>
      <c r="J63" s="99">
        <f>'Ameacas-Pré-Resposta'!F61</f>
        <v>0</v>
      </c>
      <c r="K63" s="92">
        <f>'Ameacas-Pré-Resposta'!H61</f>
        <v>0</v>
      </c>
      <c r="L63" s="236">
        <f t="shared" si="1"/>
        <v>0</v>
      </c>
      <c r="M63" s="233"/>
      <c r="N63" s="235">
        <v>0</v>
      </c>
      <c r="O63" s="23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</row>
    <row r="64" spans="1:67" s="96" customFormat="1" ht="12.75">
      <c r="A64" s="97">
        <f>'Ameacas-Pré-Resposta'!A62</f>
        <v>54</v>
      </c>
      <c r="B64" s="229">
        <f>'Ameacas-Pré-Resposta'!B62</f>
        <v>0</v>
      </c>
      <c r="C64" s="237">
        <f>'Ameacas-Pré-Resposta'!C62</f>
        <v>0</v>
      </c>
      <c r="D64" s="231">
        <f>'Ameacas-Pré-Resposta'!D62</f>
        <v>0</v>
      </c>
      <c r="E64" s="231">
        <f>'Ameacas-Pré-Resposta'!E62</f>
        <v>0</v>
      </c>
      <c r="F64" s="232">
        <f>'Ameacas-Pré-Resposta'!I62</f>
        <v>0</v>
      </c>
      <c r="G64" s="233"/>
      <c r="H64" s="234"/>
      <c r="I64" s="235">
        <v>0</v>
      </c>
      <c r="J64" s="99">
        <f>'Ameacas-Pré-Resposta'!F62</f>
        <v>0</v>
      </c>
      <c r="K64" s="92">
        <f>'Ameacas-Pré-Resposta'!H62</f>
        <v>0</v>
      </c>
      <c r="L64" s="236">
        <f t="shared" si="1"/>
        <v>0</v>
      </c>
      <c r="M64" s="233"/>
      <c r="N64" s="235">
        <v>0</v>
      </c>
      <c r="O64" s="23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</row>
    <row r="65" spans="1:67" s="96" customFormat="1" ht="12.75">
      <c r="A65" s="97">
        <f>'Ameacas-Pré-Resposta'!A63</f>
        <v>55</v>
      </c>
      <c r="B65" s="229">
        <f>'Ameacas-Pré-Resposta'!B63</f>
        <v>0</v>
      </c>
      <c r="C65" s="237">
        <f>'Ameacas-Pré-Resposta'!C63</f>
        <v>0</v>
      </c>
      <c r="D65" s="231">
        <f>'Ameacas-Pré-Resposta'!D63</f>
        <v>0</v>
      </c>
      <c r="E65" s="231">
        <f>'Ameacas-Pré-Resposta'!E63</f>
        <v>0</v>
      </c>
      <c r="F65" s="232">
        <f>'Ameacas-Pré-Resposta'!I63</f>
        <v>0</v>
      </c>
      <c r="G65" s="233"/>
      <c r="H65" s="234"/>
      <c r="I65" s="235">
        <v>0</v>
      </c>
      <c r="J65" s="99">
        <f>'Ameacas-Pré-Resposta'!F63</f>
        <v>0</v>
      </c>
      <c r="K65" s="92">
        <f>'Ameacas-Pré-Resposta'!H63</f>
        <v>0</v>
      </c>
      <c r="L65" s="236">
        <f t="shared" si="1"/>
        <v>0</v>
      </c>
      <c r="M65" s="233"/>
      <c r="N65" s="235">
        <v>0</v>
      </c>
      <c r="O65" s="23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</row>
    <row r="66" spans="1:67" s="96" customFormat="1" ht="12.75">
      <c r="A66" s="97">
        <f>'Ameacas-Pré-Resposta'!A64</f>
        <v>56</v>
      </c>
      <c r="B66" s="229">
        <f>'Ameacas-Pré-Resposta'!B64</f>
        <v>0</v>
      </c>
      <c r="C66" s="230">
        <f>'Ameacas-Pré-Resposta'!C64</f>
        <v>0</v>
      </c>
      <c r="D66" s="231">
        <f>'Ameacas-Pré-Resposta'!D64</f>
        <v>0</v>
      </c>
      <c r="E66" s="231">
        <f>'Ameacas-Pré-Resposta'!E64</f>
        <v>0</v>
      </c>
      <c r="F66" s="232">
        <f>'Ameacas-Pré-Resposta'!I64</f>
        <v>0</v>
      </c>
      <c r="G66" s="233"/>
      <c r="H66" s="234"/>
      <c r="I66" s="235">
        <v>0</v>
      </c>
      <c r="J66" s="99">
        <f>'Ameacas-Pré-Resposta'!F64</f>
        <v>0</v>
      </c>
      <c r="K66" s="92">
        <f>'Ameacas-Pré-Resposta'!H64</f>
        <v>0</v>
      </c>
      <c r="L66" s="236">
        <f t="shared" si="1"/>
        <v>0</v>
      </c>
      <c r="M66" s="233"/>
      <c r="N66" s="235">
        <v>0</v>
      </c>
      <c r="O66" s="23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</row>
    <row r="67" spans="1:67" s="96" customFormat="1" ht="12.75">
      <c r="A67" s="97">
        <f>'Ameacas-Pré-Resposta'!A65</f>
        <v>57</v>
      </c>
      <c r="B67" s="229">
        <f>'Ameacas-Pré-Resposta'!B65</f>
        <v>0</v>
      </c>
      <c r="C67" s="230">
        <f>'Ameacas-Pré-Resposta'!C65</f>
        <v>0</v>
      </c>
      <c r="D67" s="231">
        <f>'Ameacas-Pré-Resposta'!D65</f>
        <v>0</v>
      </c>
      <c r="E67" s="231">
        <f>'Ameacas-Pré-Resposta'!E65</f>
        <v>0</v>
      </c>
      <c r="F67" s="232">
        <f>'Ameacas-Pré-Resposta'!I65</f>
        <v>0</v>
      </c>
      <c r="G67" s="233"/>
      <c r="H67" s="234"/>
      <c r="I67" s="235">
        <v>0</v>
      </c>
      <c r="J67" s="99">
        <f>'Ameacas-Pré-Resposta'!F65</f>
        <v>0</v>
      </c>
      <c r="K67" s="92">
        <f>'Ameacas-Pré-Resposta'!H65</f>
        <v>0</v>
      </c>
      <c r="L67" s="236">
        <f t="shared" si="1"/>
        <v>0</v>
      </c>
      <c r="M67" s="233"/>
      <c r="N67" s="235">
        <v>0</v>
      </c>
      <c r="O67" s="23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</row>
    <row r="68" spans="1:67" s="96" customFormat="1" ht="12.75">
      <c r="A68" s="97">
        <f>'Ameacas-Pré-Resposta'!A66</f>
        <v>58</v>
      </c>
      <c r="B68" s="229">
        <f>'Ameacas-Pré-Resposta'!B66</f>
        <v>0</v>
      </c>
      <c r="C68" s="230">
        <f>'Ameacas-Pré-Resposta'!C66</f>
        <v>0</v>
      </c>
      <c r="D68" s="231">
        <f>'Ameacas-Pré-Resposta'!D66</f>
        <v>0</v>
      </c>
      <c r="E68" s="231">
        <f>'Ameacas-Pré-Resposta'!E66</f>
        <v>0</v>
      </c>
      <c r="F68" s="232">
        <f>'Ameacas-Pré-Resposta'!I66</f>
        <v>0</v>
      </c>
      <c r="G68" s="233"/>
      <c r="H68" s="234"/>
      <c r="I68" s="235">
        <v>0</v>
      </c>
      <c r="J68" s="99">
        <f>'Ameacas-Pré-Resposta'!F66</f>
        <v>0</v>
      </c>
      <c r="K68" s="92">
        <f>'Ameacas-Pré-Resposta'!H66</f>
        <v>0</v>
      </c>
      <c r="L68" s="236">
        <f t="shared" si="1"/>
        <v>0</v>
      </c>
      <c r="M68" s="233"/>
      <c r="N68" s="235">
        <v>0</v>
      </c>
      <c r="O68" s="23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</row>
    <row r="69" spans="1:67" s="96" customFormat="1" ht="12.75">
      <c r="A69" s="97">
        <f>'Ameacas-Pré-Resposta'!A67</f>
        <v>59</v>
      </c>
      <c r="B69" s="229">
        <f>'Ameacas-Pré-Resposta'!B67</f>
        <v>0</v>
      </c>
      <c r="C69" s="230">
        <f>'Ameacas-Pré-Resposta'!C67</f>
        <v>0</v>
      </c>
      <c r="D69" s="231">
        <f>'Ameacas-Pré-Resposta'!D67</f>
        <v>0</v>
      </c>
      <c r="E69" s="231">
        <f>'Ameacas-Pré-Resposta'!E67</f>
        <v>0</v>
      </c>
      <c r="F69" s="232">
        <f>'Ameacas-Pré-Resposta'!I67</f>
        <v>0</v>
      </c>
      <c r="G69" s="233"/>
      <c r="H69" s="234"/>
      <c r="I69" s="235">
        <v>0</v>
      </c>
      <c r="J69" s="99">
        <f>'Ameacas-Pré-Resposta'!F67</f>
        <v>0</v>
      </c>
      <c r="K69" s="92">
        <f>'Ameacas-Pré-Resposta'!H67</f>
        <v>0</v>
      </c>
      <c r="L69" s="236">
        <f t="shared" si="1"/>
        <v>0</v>
      </c>
      <c r="M69" s="233"/>
      <c r="N69" s="235">
        <v>0</v>
      </c>
      <c r="O69" s="23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</row>
    <row r="70" spans="1:67" s="96" customFormat="1" ht="12.75">
      <c r="A70" s="97">
        <f>'Ameacas-Pré-Resposta'!A68</f>
        <v>60</v>
      </c>
      <c r="B70" s="229">
        <f>'Ameacas-Pré-Resposta'!B68</f>
        <v>0</v>
      </c>
      <c r="C70" s="230">
        <f>'Ameacas-Pré-Resposta'!C68</f>
        <v>0</v>
      </c>
      <c r="D70" s="231">
        <f>'Ameacas-Pré-Resposta'!D68</f>
        <v>0</v>
      </c>
      <c r="E70" s="231">
        <f>'Ameacas-Pré-Resposta'!E68</f>
        <v>0</v>
      </c>
      <c r="F70" s="232">
        <f>'Ameacas-Pré-Resposta'!I68</f>
        <v>0</v>
      </c>
      <c r="G70" s="233"/>
      <c r="H70" s="234"/>
      <c r="I70" s="235">
        <v>0</v>
      </c>
      <c r="J70" s="99">
        <f>'Ameacas-Pré-Resposta'!F68</f>
        <v>0</v>
      </c>
      <c r="K70" s="92">
        <f>'Ameacas-Pré-Resposta'!H68</f>
        <v>0</v>
      </c>
      <c r="L70" s="236">
        <f t="shared" si="1"/>
        <v>0</v>
      </c>
      <c r="M70" s="233"/>
      <c r="N70" s="235">
        <v>0</v>
      </c>
      <c r="O70" s="23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</row>
    <row r="71" spans="1:67" s="96" customFormat="1" ht="12.75">
      <c r="A71" s="97">
        <f>'Ameacas-Pré-Resposta'!A69</f>
        <v>61</v>
      </c>
      <c r="B71" s="229">
        <f>'Ameacas-Pré-Resposta'!B69</f>
        <v>0</v>
      </c>
      <c r="C71" s="230">
        <f>'Ameacas-Pré-Resposta'!C69</f>
        <v>0</v>
      </c>
      <c r="D71" s="231">
        <f>'Ameacas-Pré-Resposta'!D69</f>
        <v>0</v>
      </c>
      <c r="E71" s="231">
        <f>'Ameacas-Pré-Resposta'!E69</f>
        <v>0</v>
      </c>
      <c r="F71" s="232">
        <f>'Ameacas-Pré-Resposta'!I69</f>
        <v>0</v>
      </c>
      <c r="G71" s="233"/>
      <c r="H71" s="234"/>
      <c r="I71" s="235">
        <v>0</v>
      </c>
      <c r="J71" s="99">
        <f>'Ameacas-Pré-Resposta'!F69</f>
        <v>0</v>
      </c>
      <c r="K71" s="92">
        <f>'Ameacas-Pré-Resposta'!H69</f>
        <v>0</v>
      </c>
      <c r="L71" s="236">
        <f t="shared" si="1"/>
        <v>0</v>
      </c>
      <c r="M71" s="233"/>
      <c r="N71" s="235">
        <v>0</v>
      </c>
      <c r="O71" s="23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</row>
    <row r="72" spans="1:67" s="96" customFormat="1" ht="12.75">
      <c r="A72" s="97">
        <f>'Ameacas-Pré-Resposta'!A70</f>
        <v>62</v>
      </c>
      <c r="B72" s="229">
        <f>'Ameacas-Pré-Resposta'!B70</f>
        <v>0</v>
      </c>
      <c r="C72" s="230">
        <f>'Ameacas-Pré-Resposta'!C70</f>
        <v>0</v>
      </c>
      <c r="D72" s="231">
        <f>'Ameacas-Pré-Resposta'!D70</f>
        <v>0</v>
      </c>
      <c r="E72" s="231">
        <f>'Ameacas-Pré-Resposta'!E70</f>
        <v>0</v>
      </c>
      <c r="F72" s="232">
        <f>'Ameacas-Pré-Resposta'!I70</f>
        <v>0</v>
      </c>
      <c r="G72" s="233"/>
      <c r="H72" s="234"/>
      <c r="I72" s="235">
        <v>0</v>
      </c>
      <c r="J72" s="99">
        <f>'Ameacas-Pré-Resposta'!F70</f>
        <v>0</v>
      </c>
      <c r="K72" s="92">
        <f>'Ameacas-Pré-Resposta'!H70</f>
        <v>0</v>
      </c>
      <c r="L72" s="236">
        <f t="shared" si="1"/>
        <v>0</v>
      </c>
      <c r="M72" s="233"/>
      <c r="N72" s="235">
        <v>0</v>
      </c>
      <c r="O72" s="23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</row>
    <row r="73" spans="1:67" s="96" customFormat="1" ht="12.75">
      <c r="A73" s="97">
        <f>'Ameacas-Pré-Resposta'!A71</f>
        <v>63</v>
      </c>
      <c r="B73" s="229">
        <f>'Ameacas-Pré-Resposta'!B71</f>
        <v>0</v>
      </c>
      <c r="C73" s="230">
        <f>'Ameacas-Pré-Resposta'!C71</f>
        <v>0</v>
      </c>
      <c r="D73" s="231">
        <f>'Ameacas-Pré-Resposta'!D71</f>
        <v>0</v>
      </c>
      <c r="E73" s="231">
        <f>'Ameacas-Pré-Resposta'!E71</f>
        <v>0</v>
      </c>
      <c r="F73" s="232">
        <f>'Ameacas-Pré-Resposta'!I71</f>
        <v>0</v>
      </c>
      <c r="G73" s="233"/>
      <c r="H73" s="234"/>
      <c r="I73" s="235">
        <v>0</v>
      </c>
      <c r="J73" s="99">
        <f>'Ameacas-Pré-Resposta'!F71</f>
        <v>0</v>
      </c>
      <c r="K73" s="92">
        <f>'Ameacas-Pré-Resposta'!H71</f>
        <v>0</v>
      </c>
      <c r="L73" s="236">
        <f t="shared" si="1"/>
        <v>0</v>
      </c>
      <c r="M73" s="233"/>
      <c r="N73" s="235">
        <v>0</v>
      </c>
      <c r="O73" s="23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</row>
    <row r="74" spans="1:67" s="96" customFormat="1" ht="12.75">
      <c r="A74" s="97">
        <f>'Ameacas-Pré-Resposta'!A72</f>
        <v>64</v>
      </c>
      <c r="B74" s="229">
        <f>'Ameacas-Pré-Resposta'!B72</f>
        <v>0</v>
      </c>
      <c r="C74" s="230">
        <f>'Ameacas-Pré-Resposta'!C72</f>
        <v>0</v>
      </c>
      <c r="D74" s="231">
        <f>'Ameacas-Pré-Resposta'!D72</f>
        <v>0</v>
      </c>
      <c r="E74" s="231">
        <f>'Ameacas-Pré-Resposta'!E72</f>
        <v>0</v>
      </c>
      <c r="F74" s="232">
        <f>'Ameacas-Pré-Resposta'!I72</f>
        <v>0</v>
      </c>
      <c r="G74" s="233"/>
      <c r="H74" s="234"/>
      <c r="I74" s="235">
        <v>0</v>
      </c>
      <c r="J74" s="99">
        <f>'Ameacas-Pré-Resposta'!F72</f>
        <v>0</v>
      </c>
      <c r="K74" s="92">
        <f>'Ameacas-Pré-Resposta'!H72</f>
        <v>0</v>
      </c>
      <c r="L74" s="236">
        <f t="shared" si="1"/>
        <v>0</v>
      </c>
      <c r="M74" s="233"/>
      <c r="N74" s="235">
        <v>0</v>
      </c>
      <c r="O74" s="23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</row>
    <row r="75" spans="1:67" s="96" customFormat="1" ht="12.75">
      <c r="A75" s="97">
        <f>'Ameacas-Pré-Resposta'!A73</f>
        <v>65</v>
      </c>
      <c r="B75" s="229">
        <f>'Ameacas-Pré-Resposta'!B73</f>
        <v>0</v>
      </c>
      <c r="C75" s="230">
        <f>'Ameacas-Pré-Resposta'!C73</f>
        <v>0</v>
      </c>
      <c r="D75" s="231">
        <f>'Ameacas-Pré-Resposta'!D73</f>
        <v>0</v>
      </c>
      <c r="E75" s="231">
        <f>'Ameacas-Pré-Resposta'!E73</f>
        <v>0</v>
      </c>
      <c r="F75" s="232">
        <f>'Ameacas-Pré-Resposta'!I73</f>
        <v>0</v>
      </c>
      <c r="G75" s="233"/>
      <c r="H75" s="234"/>
      <c r="I75" s="235">
        <v>0</v>
      </c>
      <c r="J75" s="99">
        <f>'Ameacas-Pré-Resposta'!F73</f>
        <v>0</v>
      </c>
      <c r="K75" s="92">
        <f>'Ameacas-Pré-Resposta'!H73</f>
        <v>0</v>
      </c>
      <c r="L75" s="236">
        <f aca="true" t="shared" si="2" ref="L75:L106">J75*K75</f>
        <v>0</v>
      </c>
      <c r="M75" s="233"/>
      <c r="N75" s="235">
        <v>0</v>
      </c>
      <c r="O75" s="23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</row>
    <row r="76" spans="1:67" s="96" customFormat="1" ht="12.75">
      <c r="A76" s="97">
        <f>'Ameacas-Pré-Resposta'!A74</f>
        <v>66</v>
      </c>
      <c r="B76" s="229">
        <f>'Ameacas-Pré-Resposta'!B74</f>
        <v>0</v>
      </c>
      <c r="C76" s="230">
        <f>'Ameacas-Pré-Resposta'!C74</f>
        <v>0</v>
      </c>
      <c r="D76" s="231">
        <f>'Ameacas-Pré-Resposta'!D74</f>
        <v>0</v>
      </c>
      <c r="E76" s="231">
        <f>'Ameacas-Pré-Resposta'!E74</f>
        <v>0</v>
      </c>
      <c r="F76" s="232">
        <f>'Ameacas-Pré-Resposta'!I74</f>
        <v>0</v>
      </c>
      <c r="G76" s="233"/>
      <c r="H76" s="234"/>
      <c r="I76" s="235">
        <v>0</v>
      </c>
      <c r="J76" s="99">
        <f>'Ameacas-Pré-Resposta'!F74</f>
        <v>0</v>
      </c>
      <c r="K76" s="92">
        <f>'Ameacas-Pré-Resposta'!H74</f>
        <v>0</v>
      </c>
      <c r="L76" s="236">
        <f t="shared" si="2"/>
        <v>0</v>
      </c>
      <c r="M76" s="233"/>
      <c r="N76" s="235">
        <v>0</v>
      </c>
      <c r="O76" s="23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</row>
    <row r="77" spans="1:67" s="96" customFormat="1" ht="12.75">
      <c r="A77" s="97">
        <f>'Ameacas-Pré-Resposta'!A75</f>
        <v>67</v>
      </c>
      <c r="B77" s="229">
        <f>'Ameacas-Pré-Resposta'!B75</f>
        <v>0</v>
      </c>
      <c r="C77" s="230">
        <f>'Ameacas-Pré-Resposta'!C75</f>
        <v>0</v>
      </c>
      <c r="D77" s="231">
        <f>'Ameacas-Pré-Resposta'!D75</f>
        <v>0</v>
      </c>
      <c r="E77" s="231">
        <f>'Ameacas-Pré-Resposta'!E75</f>
        <v>0</v>
      </c>
      <c r="F77" s="232">
        <f>'Ameacas-Pré-Resposta'!I75</f>
        <v>0</v>
      </c>
      <c r="G77" s="233"/>
      <c r="H77" s="234"/>
      <c r="I77" s="235">
        <v>0</v>
      </c>
      <c r="J77" s="99">
        <f>'Ameacas-Pré-Resposta'!F75</f>
        <v>0</v>
      </c>
      <c r="K77" s="92">
        <f>'Ameacas-Pré-Resposta'!H75</f>
        <v>0</v>
      </c>
      <c r="L77" s="236">
        <f t="shared" si="2"/>
        <v>0</v>
      </c>
      <c r="M77" s="233"/>
      <c r="N77" s="235">
        <v>0</v>
      </c>
      <c r="O77" s="23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</row>
    <row r="78" spans="1:67" s="96" customFormat="1" ht="12.75">
      <c r="A78" s="97">
        <f>'Ameacas-Pré-Resposta'!A76</f>
        <v>68</v>
      </c>
      <c r="B78" s="229">
        <f>'Ameacas-Pré-Resposta'!B76</f>
        <v>0</v>
      </c>
      <c r="C78" s="230">
        <f>'Ameacas-Pré-Resposta'!C76</f>
        <v>0</v>
      </c>
      <c r="D78" s="231">
        <f>'Ameacas-Pré-Resposta'!D76</f>
        <v>0</v>
      </c>
      <c r="E78" s="231">
        <f>'Ameacas-Pré-Resposta'!E76</f>
        <v>0</v>
      </c>
      <c r="F78" s="232">
        <f>'Ameacas-Pré-Resposta'!I76</f>
        <v>0</v>
      </c>
      <c r="G78" s="233"/>
      <c r="H78" s="234"/>
      <c r="I78" s="235">
        <v>0</v>
      </c>
      <c r="J78" s="99">
        <f>'Ameacas-Pré-Resposta'!F76</f>
        <v>0</v>
      </c>
      <c r="K78" s="92">
        <f>'Ameacas-Pré-Resposta'!H76</f>
        <v>0</v>
      </c>
      <c r="L78" s="236">
        <f t="shared" si="2"/>
        <v>0</v>
      </c>
      <c r="M78" s="233"/>
      <c r="N78" s="235">
        <v>0</v>
      </c>
      <c r="O78" s="23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</row>
    <row r="79" spans="1:67" s="96" customFormat="1" ht="12.75">
      <c r="A79" s="97">
        <f>'Ameacas-Pré-Resposta'!A77</f>
        <v>69</v>
      </c>
      <c r="B79" s="229">
        <f>'Ameacas-Pré-Resposta'!B77</f>
        <v>0</v>
      </c>
      <c r="C79" s="230">
        <f>'Ameacas-Pré-Resposta'!C77</f>
        <v>0</v>
      </c>
      <c r="D79" s="231">
        <f>'Ameacas-Pré-Resposta'!D77</f>
        <v>0</v>
      </c>
      <c r="E79" s="231">
        <f>'Ameacas-Pré-Resposta'!E77</f>
        <v>0</v>
      </c>
      <c r="F79" s="232">
        <f>'Ameacas-Pré-Resposta'!I77</f>
        <v>0</v>
      </c>
      <c r="G79" s="233"/>
      <c r="H79" s="234"/>
      <c r="I79" s="235">
        <v>0</v>
      </c>
      <c r="J79" s="99">
        <f>'Ameacas-Pré-Resposta'!F77</f>
        <v>0</v>
      </c>
      <c r="K79" s="92">
        <f>'Ameacas-Pré-Resposta'!H77</f>
        <v>0</v>
      </c>
      <c r="L79" s="236">
        <f t="shared" si="2"/>
        <v>0</v>
      </c>
      <c r="M79" s="233"/>
      <c r="N79" s="235">
        <v>0</v>
      </c>
      <c r="O79" s="23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</row>
    <row r="80" spans="1:67" s="96" customFormat="1" ht="12.75">
      <c r="A80" s="97">
        <f>'Ameacas-Pré-Resposta'!A78</f>
        <v>70</v>
      </c>
      <c r="B80" s="229">
        <f>'Ameacas-Pré-Resposta'!B78</f>
        <v>0</v>
      </c>
      <c r="C80" s="230">
        <f>'Ameacas-Pré-Resposta'!C78</f>
        <v>0</v>
      </c>
      <c r="D80" s="231">
        <f>'Ameacas-Pré-Resposta'!D78</f>
        <v>0</v>
      </c>
      <c r="E80" s="231">
        <f>'Ameacas-Pré-Resposta'!E78</f>
        <v>0</v>
      </c>
      <c r="F80" s="232">
        <f>'Ameacas-Pré-Resposta'!I78</f>
        <v>0</v>
      </c>
      <c r="G80" s="233"/>
      <c r="H80" s="234"/>
      <c r="I80" s="235">
        <v>0</v>
      </c>
      <c r="J80" s="99">
        <f>'Ameacas-Pré-Resposta'!F78</f>
        <v>0</v>
      </c>
      <c r="K80" s="92">
        <f>'Ameacas-Pré-Resposta'!H78</f>
        <v>0</v>
      </c>
      <c r="L80" s="236">
        <f t="shared" si="2"/>
        <v>0</v>
      </c>
      <c r="M80" s="233"/>
      <c r="N80" s="235">
        <v>0</v>
      </c>
      <c r="O80" s="23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</row>
    <row r="81" spans="1:67" s="96" customFormat="1" ht="12.75">
      <c r="A81" s="97">
        <f>'Ameacas-Pré-Resposta'!A79</f>
        <v>71</v>
      </c>
      <c r="B81" s="229">
        <f>'Ameacas-Pré-Resposta'!B79</f>
        <v>0</v>
      </c>
      <c r="C81" s="230">
        <f>'Ameacas-Pré-Resposta'!C79</f>
        <v>0</v>
      </c>
      <c r="D81" s="231">
        <f>'Ameacas-Pré-Resposta'!D79</f>
        <v>0</v>
      </c>
      <c r="E81" s="231">
        <f>'Ameacas-Pré-Resposta'!E79</f>
        <v>0</v>
      </c>
      <c r="F81" s="232">
        <f>'Ameacas-Pré-Resposta'!I79</f>
        <v>0</v>
      </c>
      <c r="G81" s="233"/>
      <c r="H81" s="234"/>
      <c r="I81" s="235">
        <v>0</v>
      </c>
      <c r="J81" s="99">
        <f>'Ameacas-Pré-Resposta'!F79</f>
        <v>0</v>
      </c>
      <c r="K81" s="92">
        <f>'Ameacas-Pré-Resposta'!H79</f>
        <v>0</v>
      </c>
      <c r="L81" s="236">
        <f t="shared" si="2"/>
        <v>0</v>
      </c>
      <c r="M81" s="233"/>
      <c r="N81" s="235">
        <v>0</v>
      </c>
      <c r="O81" s="23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</row>
    <row r="82" spans="1:67" s="96" customFormat="1" ht="12.75">
      <c r="A82" s="97">
        <f>'Ameacas-Pré-Resposta'!A80</f>
        <v>72</v>
      </c>
      <c r="B82" s="229">
        <f>'Ameacas-Pré-Resposta'!B80</f>
        <v>0</v>
      </c>
      <c r="C82" s="230">
        <f>'Ameacas-Pré-Resposta'!C80</f>
        <v>0</v>
      </c>
      <c r="D82" s="231">
        <f>'Ameacas-Pré-Resposta'!D80</f>
        <v>0</v>
      </c>
      <c r="E82" s="231">
        <f>'Ameacas-Pré-Resposta'!E80</f>
        <v>0</v>
      </c>
      <c r="F82" s="232">
        <f>'Ameacas-Pré-Resposta'!I80</f>
        <v>0</v>
      </c>
      <c r="G82" s="233"/>
      <c r="H82" s="234"/>
      <c r="I82" s="235">
        <v>0</v>
      </c>
      <c r="J82" s="99">
        <f>'Ameacas-Pré-Resposta'!F80</f>
        <v>0</v>
      </c>
      <c r="K82" s="92">
        <f>'Ameacas-Pré-Resposta'!H80</f>
        <v>0</v>
      </c>
      <c r="L82" s="236">
        <f t="shared" si="2"/>
        <v>0</v>
      </c>
      <c r="M82" s="233"/>
      <c r="N82" s="235">
        <v>0</v>
      </c>
      <c r="O82" s="23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</row>
    <row r="83" spans="1:67" s="96" customFormat="1" ht="12.75">
      <c r="A83" s="97">
        <f>'Ameacas-Pré-Resposta'!A81</f>
        <v>73</v>
      </c>
      <c r="B83" s="229">
        <f>'Ameacas-Pré-Resposta'!B81</f>
        <v>0</v>
      </c>
      <c r="C83" s="230">
        <f>'Ameacas-Pré-Resposta'!C81</f>
        <v>0</v>
      </c>
      <c r="D83" s="231">
        <f>'Ameacas-Pré-Resposta'!D81</f>
        <v>0</v>
      </c>
      <c r="E83" s="231">
        <f>'Ameacas-Pré-Resposta'!E81</f>
        <v>0</v>
      </c>
      <c r="F83" s="232">
        <f>'Ameacas-Pré-Resposta'!I81</f>
        <v>0</v>
      </c>
      <c r="G83" s="233"/>
      <c r="H83" s="234"/>
      <c r="I83" s="235">
        <v>0</v>
      </c>
      <c r="J83" s="99">
        <f>'Ameacas-Pré-Resposta'!F81</f>
        <v>0</v>
      </c>
      <c r="K83" s="92">
        <f>'Ameacas-Pré-Resposta'!H81</f>
        <v>0</v>
      </c>
      <c r="L83" s="236">
        <f t="shared" si="2"/>
        <v>0</v>
      </c>
      <c r="M83" s="233"/>
      <c r="N83" s="235">
        <v>0</v>
      </c>
      <c r="O83" s="23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</row>
    <row r="84" spans="1:67" s="96" customFormat="1" ht="12.75">
      <c r="A84" s="97">
        <f>'Ameacas-Pré-Resposta'!A82</f>
        <v>74</v>
      </c>
      <c r="B84" s="229">
        <f>'Ameacas-Pré-Resposta'!B82</f>
        <v>0</v>
      </c>
      <c r="C84" s="230">
        <f>'Ameacas-Pré-Resposta'!C82</f>
        <v>0</v>
      </c>
      <c r="D84" s="231">
        <f>'Ameacas-Pré-Resposta'!D82</f>
        <v>0</v>
      </c>
      <c r="E84" s="231">
        <f>'Ameacas-Pré-Resposta'!E82</f>
        <v>0</v>
      </c>
      <c r="F84" s="232">
        <f>'Ameacas-Pré-Resposta'!I82</f>
        <v>0</v>
      </c>
      <c r="G84" s="233"/>
      <c r="H84" s="234"/>
      <c r="I84" s="235">
        <v>0</v>
      </c>
      <c r="J84" s="99">
        <f>'Ameacas-Pré-Resposta'!F82</f>
        <v>0</v>
      </c>
      <c r="K84" s="92">
        <f>'Ameacas-Pré-Resposta'!H82</f>
        <v>0</v>
      </c>
      <c r="L84" s="236">
        <f t="shared" si="2"/>
        <v>0</v>
      </c>
      <c r="M84" s="233"/>
      <c r="N84" s="235">
        <v>0</v>
      </c>
      <c r="O84" s="23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</row>
    <row r="85" spans="1:67" s="96" customFormat="1" ht="12.75">
      <c r="A85" s="97">
        <f>'Ameacas-Pré-Resposta'!A83</f>
        <v>75</v>
      </c>
      <c r="B85" s="229">
        <f>'Ameacas-Pré-Resposta'!B83</f>
        <v>0</v>
      </c>
      <c r="C85" s="230">
        <f>'Ameacas-Pré-Resposta'!C83</f>
        <v>0</v>
      </c>
      <c r="D85" s="231">
        <f>'Ameacas-Pré-Resposta'!D83</f>
        <v>0</v>
      </c>
      <c r="E85" s="231">
        <f>'Ameacas-Pré-Resposta'!E83</f>
        <v>0</v>
      </c>
      <c r="F85" s="232">
        <f>'Ameacas-Pré-Resposta'!I83</f>
        <v>0</v>
      </c>
      <c r="G85" s="233"/>
      <c r="H85" s="234"/>
      <c r="I85" s="235">
        <v>0</v>
      </c>
      <c r="J85" s="99">
        <f>'Ameacas-Pré-Resposta'!F83</f>
        <v>0</v>
      </c>
      <c r="K85" s="92">
        <f>'Ameacas-Pré-Resposta'!H83</f>
        <v>0</v>
      </c>
      <c r="L85" s="236">
        <f t="shared" si="2"/>
        <v>0</v>
      </c>
      <c r="M85" s="233"/>
      <c r="N85" s="235">
        <v>0</v>
      </c>
      <c r="O85" s="23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</row>
    <row r="86" spans="1:67" s="96" customFormat="1" ht="12.75">
      <c r="A86" s="97">
        <f>'Ameacas-Pré-Resposta'!A84</f>
        <v>76</v>
      </c>
      <c r="B86" s="229">
        <f>'Ameacas-Pré-Resposta'!B84</f>
        <v>0</v>
      </c>
      <c r="C86" s="230">
        <f>'Ameacas-Pré-Resposta'!C84</f>
        <v>0</v>
      </c>
      <c r="D86" s="231">
        <f>'Ameacas-Pré-Resposta'!D84</f>
        <v>0</v>
      </c>
      <c r="E86" s="231">
        <f>'Ameacas-Pré-Resposta'!E84</f>
        <v>0</v>
      </c>
      <c r="F86" s="232">
        <f>'Ameacas-Pré-Resposta'!I84</f>
        <v>0</v>
      </c>
      <c r="G86" s="233"/>
      <c r="H86" s="234"/>
      <c r="I86" s="235">
        <v>0</v>
      </c>
      <c r="J86" s="99">
        <f>'Ameacas-Pré-Resposta'!F84</f>
        <v>0</v>
      </c>
      <c r="K86" s="92">
        <f>'Ameacas-Pré-Resposta'!H84</f>
        <v>0</v>
      </c>
      <c r="L86" s="236">
        <f t="shared" si="2"/>
        <v>0</v>
      </c>
      <c r="M86" s="233"/>
      <c r="N86" s="235">
        <v>0</v>
      </c>
      <c r="O86" s="23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</row>
    <row r="87" spans="1:67" s="96" customFormat="1" ht="12.75">
      <c r="A87" s="97">
        <f>'Ameacas-Pré-Resposta'!A85</f>
        <v>77</v>
      </c>
      <c r="B87" s="229">
        <f>'Ameacas-Pré-Resposta'!B85</f>
        <v>0</v>
      </c>
      <c r="C87" s="230">
        <f>'Ameacas-Pré-Resposta'!C85</f>
        <v>0</v>
      </c>
      <c r="D87" s="231">
        <f>'Ameacas-Pré-Resposta'!D85</f>
        <v>0</v>
      </c>
      <c r="E87" s="231">
        <f>'Ameacas-Pré-Resposta'!E85</f>
        <v>0</v>
      </c>
      <c r="F87" s="232">
        <f>'Ameacas-Pré-Resposta'!I85</f>
        <v>0</v>
      </c>
      <c r="G87" s="233"/>
      <c r="H87" s="234"/>
      <c r="I87" s="235">
        <v>0</v>
      </c>
      <c r="J87" s="99">
        <f>'Ameacas-Pré-Resposta'!F85</f>
        <v>0</v>
      </c>
      <c r="K87" s="92">
        <f>'Ameacas-Pré-Resposta'!H85</f>
        <v>0</v>
      </c>
      <c r="L87" s="236">
        <f t="shared" si="2"/>
        <v>0</v>
      </c>
      <c r="M87" s="233"/>
      <c r="N87" s="235">
        <v>0</v>
      </c>
      <c r="O87" s="23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</row>
    <row r="88" spans="1:67" s="96" customFormat="1" ht="12.75">
      <c r="A88" s="97">
        <f>'Ameacas-Pré-Resposta'!A86</f>
        <v>78</v>
      </c>
      <c r="B88" s="229">
        <f>'Ameacas-Pré-Resposta'!B86</f>
        <v>0</v>
      </c>
      <c r="C88" s="230">
        <f>'Ameacas-Pré-Resposta'!C86</f>
        <v>0</v>
      </c>
      <c r="D88" s="231">
        <f>'Ameacas-Pré-Resposta'!D86</f>
        <v>0</v>
      </c>
      <c r="E88" s="231">
        <f>'Ameacas-Pré-Resposta'!E86</f>
        <v>0</v>
      </c>
      <c r="F88" s="232">
        <f>'Ameacas-Pré-Resposta'!I86</f>
        <v>0</v>
      </c>
      <c r="G88" s="233"/>
      <c r="H88" s="234"/>
      <c r="I88" s="235">
        <v>0</v>
      </c>
      <c r="J88" s="99">
        <f>'Ameacas-Pré-Resposta'!F86</f>
        <v>0</v>
      </c>
      <c r="K88" s="92">
        <f>'Ameacas-Pré-Resposta'!H86</f>
        <v>0</v>
      </c>
      <c r="L88" s="236">
        <f t="shared" si="2"/>
        <v>0</v>
      </c>
      <c r="M88" s="233"/>
      <c r="N88" s="235">
        <v>0</v>
      </c>
      <c r="O88" s="23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</row>
    <row r="89" spans="1:67" s="96" customFormat="1" ht="12.75">
      <c r="A89" s="97">
        <f>'Ameacas-Pré-Resposta'!A87</f>
        <v>79</v>
      </c>
      <c r="B89" s="229">
        <f>'Ameacas-Pré-Resposta'!B87</f>
        <v>0</v>
      </c>
      <c r="C89" s="230">
        <f>'Ameacas-Pré-Resposta'!C87</f>
        <v>0</v>
      </c>
      <c r="D89" s="231">
        <f>'Ameacas-Pré-Resposta'!D87</f>
        <v>0</v>
      </c>
      <c r="E89" s="231">
        <f>'Ameacas-Pré-Resposta'!E87</f>
        <v>0</v>
      </c>
      <c r="F89" s="232">
        <f>'Ameacas-Pré-Resposta'!I87</f>
        <v>0</v>
      </c>
      <c r="G89" s="233"/>
      <c r="H89" s="234"/>
      <c r="I89" s="235">
        <v>0</v>
      </c>
      <c r="J89" s="99">
        <f>'Ameacas-Pré-Resposta'!F87</f>
        <v>0</v>
      </c>
      <c r="K89" s="92">
        <f>'Ameacas-Pré-Resposta'!H87</f>
        <v>0</v>
      </c>
      <c r="L89" s="236">
        <f t="shared" si="2"/>
        <v>0</v>
      </c>
      <c r="M89" s="233"/>
      <c r="N89" s="235">
        <v>0</v>
      </c>
      <c r="O89" s="23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</row>
    <row r="90" spans="1:67" s="96" customFormat="1" ht="12.75">
      <c r="A90" s="97">
        <f>'Ameacas-Pré-Resposta'!A88</f>
        <v>80</v>
      </c>
      <c r="B90" s="229">
        <f>'Ameacas-Pré-Resposta'!B88</f>
        <v>0</v>
      </c>
      <c r="C90" s="230">
        <f>'Ameacas-Pré-Resposta'!C88</f>
        <v>0</v>
      </c>
      <c r="D90" s="231">
        <f>'Ameacas-Pré-Resposta'!D88</f>
        <v>0</v>
      </c>
      <c r="E90" s="231">
        <f>'Ameacas-Pré-Resposta'!E88</f>
        <v>0</v>
      </c>
      <c r="F90" s="232">
        <f>'Ameacas-Pré-Resposta'!I88</f>
        <v>0</v>
      </c>
      <c r="G90" s="233"/>
      <c r="H90" s="234"/>
      <c r="I90" s="235">
        <v>0</v>
      </c>
      <c r="J90" s="99">
        <f>'Ameacas-Pré-Resposta'!F88</f>
        <v>0</v>
      </c>
      <c r="K90" s="92">
        <f>'Ameacas-Pré-Resposta'!H88</f>
        <v>0</v>
      </c>
      <c r="L90" s="236">
        <f t="shared" si="2"/>
        <v>0</v>
      </c>
      <c r="M90" s="233"/>
      <c r="N90" s="235">
        <v>0</v>
      </c>
      <c r="O90" s="23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</row>
    <row r="91" spans="1:67" s="96" customFormat="1" ht="12.75">
      <c r="A91" s="97">
        <f>'Ameacas-Pré-Resposta'!A89</f>
        <v>81</v>
      </c>
      <c r="B91" s="229">
        <f>'Ameacas-Pré-Resposta'!B89</f>
        <v>0</v>
      </c>
      <c r="C91" s="230">
        <f>'Ameacas-Pré-Resposta'!C89</f>
        <v>0</v>
      </c>
      <c r="D91" s="231">
        <f>'Ameacas-Pré-Resposta'!D89</f>
        <v>0</v>
      </c>
      <c r="E91" s="231">
        <f>'Ameacas-Pré-Resposta'!E89</f>
        <v>0</v>
      </c>
      <c r="F91" s="232">
        <f>'Ameacas-Pré-Resposta'!I89</f>
        <v>0</v>
      </c>
      <c r="G91" s="233"/>
      <c r="H91" s="234"/>
      <c r="I91" s="235">
        <v>0</v>
      </c>
      <c r="J91" s="99">
        <f>'Ameacas-Pré-Resposta'!F89</f>
        <v>0</v>
      </c>
      <c r="K91" s="92">
        <f>'Ameacas-Pré-Resposta'!H89</f>
        <v>0</v>
      </c>
      <c r="L91" s="236">
        <f t="shared" si="2"/>
        <v>0</v>
      </c>
      <c r="M91" s="233"/>
      <c r="N91" s="235">
        <v>0</v>
      </c>
      <c r="O91" s="23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</row>
    <row r="92" spans="1:67" s="96" customFormat="1" ht="12.75">
      <c r="A92" s="97">
        <f>'Ameacas-Pré-Resposta'!A90</f>
        <v>82</v>
      </c>
      <c r="B92" s="229">
        <f>'Ameacas-Pré-Resposta'!B90</f>
        <v>0</v>
      </c>
      <c r="C92" s="230">
        <f>'Ameacas-Pré-Resposta'!C90</f>
        <v>0</v>
      </c>
      <c r="D92" s="231">
        <f>'Ameacas-Pré-Resposta'!D90</f>
        <v>0</v>
      </c>
      <c r="E92" s="231">
        <f>'Ameacas-Pré-Resposta'!E90</f>
        <v>0</v>
      </c>
      <c r="F92" s="232">
        <f>'Ameacas-Pré-Resposta'!I90</f>
        <v>0</v>
      </c>
      <c r="G92" s="233"/>
      <c r="H92" s="234"/>
      <c r="I92" s="235">
        <v>0</v>
      </c>
      <c r="J92" s="99">
        <f>'Ameacas-Pré-Resposta'!F90</f>
        <v>0</v>
      </c>
      <c r="K92" s="92">
        <f>'Ameacas-Pré-Resposta'!H90</f>
        <v>0</v>
      </c>
      <c r="L92" s="236">
        <f t="shared" si="2"/>
        <v>0</v>
      </c>
      <c r="M92" s="233"/>
      <c r="N92" s="235">
        <v>0</v>
      </c>
      <c r="O92" s="23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</row>
    <row r="93" spans="1:67" s="96" customFormat="1" ht="12.75">
      <c r="A93" s="97">
        <f>'Ameacas-Pré-Resposta'!A91</f>
        <v>83</v>
      </c>
      <c r="B93" s="229">
        <f>'Ameacas-Pré-Resposta'!B91</f>
        <v>0</v>
      </c>
      <c r="C93" s="230">
        <f>'Ameacas-Pré-Resposta'!C91</f>
        <v>0</v>
      </c>
      <c r="D93" s="231">
        <f>'Ameacas-Pré-Resposta'!D91</f>
        <v>0</v>
      </c>
      <c r="E93" s="231">
        <f>'Ameacas-Pré-Resposta'!E91</f>
        <v>0</v>
      </c>
      <c r="F93" s="232">
        <f>'Ameacas-Pré-Resposta'!I91</f>
        <v>0</v>
      </c>
      <c r="G93" s="233"/>
      <c r="H93" s="234"/>
      <c r="I93" s="235">
        <v>0</v>
      </c>
      <c r="J93" s="99">
        <f>'Ameacas-Pré-Resposta'!F91</f>
        <v>0</v>
      </c>
      <c r="K93" s="92">
        <f>'Ameacas-Pré-Resposta'!H91</f>
        <v>0</v>
      </c>
      <c r="L93" s="236">
        <f t="shared" si="2"/>
        <v>0</v>
      </c>
      <c r="M93" s="233"/>
      <c r="N93" s="235">
        <v>0</v>
      </c>
      <c r="O93" s="23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</row>
    <row r="94" spans="1:67" s="96" customFormat="1" ht="12.75">
      <c r="A94" s="97">
        <f>'Ameacas-Pré-Resposta'!A92</f>
        <v>84</v>
      </c>
      <c r="B94" s="229">
        <f>'Ameacas-Pré-Resposta'!B92</f>
        <v>0</v>
      </c>
      <c r="C94" s="230">
        <f>'Ameacas-Pré-Resposta'!C92</f>
        <v>0</v>
      </c>
      <c r="D94" s="231">
        <f>'Ameacas-Pré-Resposta'!D92</f>
        <v>0</v>
      </c>
      <c r="E94" s="231">
        <f>'Ameacas-Pré-Resposta'!E92</f>
        <v>0</v>
      </c>
      <c r="F94" s="232">
        <f>'Ameacas-Pré-Resposta'!I92</f>
        <v>0</v>
      </c>
      <c r="G94" s="233"/>
      <c r="H94" s="234"/>
      <c r="I94" s="235">
        <v>0</v>
      </c>
      <c r="J94" s="99">
        <f>'Ameacas-Pré-Resposta'!F92</f>
        <v>0</v>
      </c>
      <c r="K94" s="92">
        <f>'Ameacas-Pré-Resposta'!H92</f>
        <v>0</v>
      </c>
      <c r="L94" s="236">
        <f t="shared" si="2"/>
        <v>0</v>
      </c>
      <c r="M94" s="233"/>
      <c r="N94" s="235">
        <v>0</v>
      </c>
      <c r="O94" s="23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</row>
    <row r="95" spans="1:67" s="96" customFormat="1" ht="12.75">
      <c r="A95" s="97">
        <f>'Ameacas-Pré-Resposta'!A93</f>
        <v>85</v>
      </c>
      <c r="B95" s="229">
        <f>'Ameacas-Pré-Resposta'!B93</f>
        <v>0</v>
      </c>
      <c r="C95" s="230">
        <f>'Ameacas-Pré-Resposta'!C93</f>
        <v>0</v>
      </c>
      <c r="D95" s="231">
        <f>'Ameacas-Pré-Resposta'!D93</f>
        <v>0</v>
      </c>
      <c r="E95" s="231">
        <f>'Ameacas-Pré-Resposta'!E93</f>
        <v>0</v>
      </c>
      <c r="F95" s="232">
        <f>'Ameacas-Pré-Resposta'!I93</f>
        <v>0</v>
      </c>
      <c r="G95" s="233"/>
      <c r="H95" s="234"/>
      <c r="I95" s="235">
        <v>0</v>
      </c>
      <c r="J95" s="99">
        <f>'Ameacas-Pré-Resposta'!F93</f>
        <v>0</v>
      </c>
      <c r="K95" s="92">
        <f>'Ameacas-Pré-Resposta'!H93</f>
        <v>0</v>
      </c>
      <c r="L95" s="236">
        <f t="shared" si="2"/>
        <v>0</v>
      </c>
      <c r="M95" s="233"/>
      <c r="N95" s="235">
        <v>0</v>
      </c>
      <c r="O95" s="23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</row>
    <row r="96" spans="1:67" s="96" customFormat="1" ht="12.75">
      <c r="A96" s="97">
        <f>'Ameacas-Pré-Resposta'!A94</f>
        <v>86</v>
      </c>
      <c r="B96" s="229">
        <f>'Ameacas-Pré-Resposta'!B94</f>
        <v>0</v>
      </c>
      <c r="C96" s="230">
        <f>'Ameacas-Pré-Resposta'!C94</f>
        <v>0</v>
      </c>
      <c r="D96" s="231">
        <f>'Ameacas-Pré-Resposta'!D94</f>
        <v>0</v>
      </c>
      <c r="E96" s="231">
        <f>'Ameacas-Pré-Resposta'!E94</f>
        <v>0</v>
      </c>
      <c r="F96" s="232">
        <f>'Ameacas-Pré-Resposta'!I94</f>
        <v>0</v>
      </c>
      <c r="G96" s="233"/>
      <c r="H96" s="234"/>
      <c r="I96" s="235">
        <v>0</v>
      </c>
      <c r="J96" s="99">
        <f>'Ameacas-Pré-Resposta'!F94</f>
        <v>0</v>
      </c>
      <c r="K96" s="92">
        <f>'Ameacas-Pré-Resposta'!H94</f>
        <v>0</v>
      </c>
      <c r="L96" s="236">
        <f t="shared" si="2"/>
        <v>0</v>
      </c>
      <c r="M96" s="233"/>
      <c r="N96" s="235">
        <v>0</v>
      </c>
      <c r="O96" s="23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</row>
    <row r="97" spans="1:67" s="96" customFormat="1" ht="12.75">
      <c r="A97" s="97">
        <f>'Ameacas-Pré-Resposta'!A95</f>
        <v>87</v>
      </c>
      <c r="B97" s="229">
        <f>'Ameacas-Pré-Resposta'!B95</f>
        <v>0</v>
      </c>
      <c r="C97" s="230">
        <f>'Ameacas-Pré-Resposta'!C95</f>
        <v>0</v>
      </c>
      <c r="D97" s="231">
        <f>'Ameacas-Pré-Resposta'!D95</f>
        <v>0</v>
      </c>
      <c r="E97" s="231">
        <f>'Ameacas-Pré-Resposta'!E95</f>
        <v>0</v>
      </c>
      <c r="F97" s="232">
        <f>'Ameacas-Pré-Resposta'!I95</f>
        <v>0</v>
      </c>
      <c r="G97" s="233"/>
      <c r="H97" s="234"/>
      <c r="I97" s="235">
        <v>0</v>
      </c>
      <c r="J97" s="99">
        <f>'Ameacas-Pré-Resposta'!F95</f>
        <v>0</v>
      </c>
      <c r="K97" s="92">
        <f>'Ameacas-Pré-Resposta'!H95</f>
        <v>0</v>
      </c>
      <c r="L97" s="236">
        <f t="shared" si="2"/>
        <v>0</v>
      </c>
      <c r="M97" s="233"/>
      <c r="N97" s="235">
        <v>0</v>
      </c>
      <c r="O97" s="23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</row>
    <row r="98" spans="1:67" s="96" customFormat="1" ht="12.75">
      <c r="A98" s="97">
        <f>'Ameacas-Pré-Resposta'!A96</f>
        <v>88</v>
      </c>
      <c r="B98" s="229">
        <f>'Ameacas-Pré-Resposta'!B96</f>
        <v>0</v>
      </c>
      <c r="C98" s="230">
        <f>'Ameacas-Pré-Resposta'!C96</f>
        <v>0</v>
      </c>
      <c r="D98" s="231">
        <f>'Ameacas-Pré-Resposta'!D96</f>
        <v>0</v>
      </c>
      <c r="E98" s="231">
        <f>'Ameacas-Pré-Resposta'!E96</f>
        <v>0</v>
      </c>
      <c r="F98" s="232">
        <f>'Ameacas-Pré-Resposta'!I96</f>
        <v>0</v>
      </c>
      <c r="G98" s="233"/>
      <c r="H98" s="234"/>
      <c r="I98" s="235">
        <v>0</v>
      </c>
      <c r="J98" s="99">
        <f>'Ameacas-Pré-Resposta'!F96</f>
        <v>0</v>
      </c>
      <c r="K98" s="92">
        <f>'Ameacas-Pré-Resposta'!H96</f>
        <v>0</v>
      </c>
      <c r="L98" s="236">
        <f t="shared" si="2"/>
        <v>0</v>
      </c>
      <c r="M98" s="233"/>
      <c r="N98" s="235">
        <v>0</v>
      </c>
      <c r="O98" s="23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</row>
    <row r="99" spans="1:67" s="96" customFormat="1" ht="12.75">
      <c r="A99" s="97">
        <f>'Ameacas-Pré-Resposta'!A97</f>
        <v>89</v>
      </c>
      <c r="B99" s="229">
        <f>'Ameacas-Pré-Resposta'!B97</f>
        <v>0</v>
      </c>
      <c r="C99" s="230">
        <f>'Ameacas-Pré-Resposta'!C97</f>
        <v>0</v>
      </c>
      <c r="D99" s="231">
        <f>'Ameacas-Pré-Resposta'!D97</f>
        <v>0</v>
      </c>
      <c r="E99" s="231">
        <f>'Ameacas-Pré-Resposta'!E97</f>
        <v>0</v>
      </c>
      <c r="F99" s="232">
        <f>'Ameacas-Pré-Resposta'!I97</f>
        <v>0</v>
      </c>
      <c r="G99" s="233"/>
      <c r="H99" s="234"/>
      <c r="I99" s="235">
        <v>0</v>
      </c>
      <c r="J99" s="99">
        <f>'Ameacas-Pré-Resposta'!F97</f>
        <v>0</v>
      </c>
      <c r="K99" s="92">
        <f>'Ameacas-Pré-Resposta'!H97</f>
        <v>0</v>
      </c>
      <c r="L99" s="236">
        <f t="shared" si="2"/>
        <v>0</v>
      </c>
      <c r="M99" s="233"/>
      <c r="N99" s="235">
        <v>0</v>
      </c>
      <c r="O99" s="23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</row>
    <row r="100" spans="1:67" s="96" customFormat="1" ht="12.75">
      <c r="A100" s="97">
        <f>'Ameacas-Pré-Resposta'!A98</f>
        <v>90</v>
      </c>
      <c r="B100" s="229">
        <f>'Ameacas-Pré-Resposta'!B98</f>
        <v>0</v>
      </c>
      <c r="C100" s="230">
        <f>'Ameacas-Pré-Resposta'!C98</f>
        <v>0</v>
      </c>
      <c r="D100" s="231">
        <f>'Ameacas-Pré-Resposta'!D98</f>
        <v>0</v>
      </c>
      <c r="E100" s="231">
        <f>'Ameacas-Pré-Resposta'!E98</f>
        <v>0</v>
      </c>
      <c r="F100" s="232">
        <f>'Ameacas-Pré-Resposta'!I98</f>
        <v>0</v>
      </c>
      <c r="G100" s="233"/>
      <c r="H100" s="234"/>
      <c r="I100" s="235">
        <v>0</v>
      </c>
      <c r="J100" s="99">
        <f>'Ameacas-Pré-Resposta'!F98</f>
        <v>0</v>
      </c>
      <c r="K100" s="92">
        <f>'Ameacas-Pré-Resposta'!H98</f>
        <v>0</v>
      </c>
      <c r="L100" s="236">
        <f t="shared" si="2"/>
        <v>0</v>
      </c>
      <c r="M100" s="233"/>
      <c r="N100" s="235">
        <v>0</v>
      </c>
      <c r="O100" s="23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</row>
    <row r="101" spans="1:67" s="96" customFormat="1" ht="12.75">
      <c r="A101" s="97">
        <f>'Ameacas-Pré-Resposta'!A99</f>
        <v>91</v>
      </c>
      <c r="B101" s="229">
        <f>'Ameacas-Pré-Resposta'!B99</f>
        <v>0</v>
      </c>
      <c r="C101" s="230">
        <f>'Ameacas-Pré-Resposta'!C99</f>
        <v>0</v>
      </c>
      <c r="D101" s="231">
        <f>'Ameacas-Pré-Resposta'!D99</f>
        <v>0</v>
      </c>
      <c r="E101" s="231">
        <f>'Ameacas-Pré-Resposta'!E99</f>
        <v>0</v>
      </c>
      <c r="F101" s="232">
        <f>'Ameacas-Pré-Resposta'!I99</f>
        <v>0</v>
      </c>
      <c r="G101" s="233"/>
      <c r="H101" s="234"/>
      <c r="I101" s="235">
        <v>0</v>
      </c>
      <c r="J101" s="99">
        <f>'Ameacas-Pré-Resposta'!F99</f>
        <v>0</v>
      </c>
      <c r="K101" s="92">
        <f>'Ameacas-Pré-Resposta'!H99</f>
        <v>0</v>
      </c>
      <c r="L101" s="236">
        <f t="shared" si="2"/>
        <v>0</v>
      </c>
      <c r="M101" s="233"/>
      <c r="N101" s="235">
        <v>0</v>
      </c>
      <c r="O101" s="23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</row>
    <row r="102" spans="1:67" s="96" customFormat="1" ht="12.75">
      <c r="A102" s="97">
        <f>'Ameacas-Pré-Resposta'!A100</f>
        <v>92</v>
      </c>
      <c r="B102" s="229">
        <f>'Ameacas-Pré-Resposta'!B100</f>
        <v>0</v>
      </c>
      <c r="C102" s="230">
        <f>'Ameacas-Pré-Resposta'!C100</f>
        <v>0</v>
      </c>
      <c r="D102" s="231">
        <f>'Ameacas-Pré-Resposta'!D100</f>
        <v>0</v>
      </c>
      <c r="E102" s="231">
        <f>'Ameacas-Pré-Resposta'!E100</f>
        <v>0</v>
      </c>
      <c r="F102" s="232">
        <f>'Ameacas-Pré-Resposta'!I100</f>
        <v>0</v>
      </c>
      <c r="G102" s="233"/>
      <c r="H102" s="234"/>
      <c r="I102" s="235">
        <v>0</v>
      </c>
      <c r="J102" s="99">
        <f>'Ameacas-Pré-Resposta'!F100</f>
        <v>0</v>
      </c>
      <c r="K102" s="92">
        <f>'Ameacas-Pré-Resposta'!H100</f>
        <v>0</v>
      </c>
      <c r="L102" s="236">
        <f t="shared" si="2"/>
        <v>0</v>
      </c>
      <c r="M102" s="233"/>
      <c r="N102" s="235">
        <v>0</v>
      </c>
      <c r="O102" s="23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</row>
    <row r="103" spans="1:67" s="96" customFormat="1" ht="12.75">
      <c r="A103" s="97">
        <f>'Ameacas-Pré-Resposta'!A101</f>
        <v>93</v>
      </c>
      <c r="B103" s="229">
        <f>'Ameacas-Pré-Resposta'!B101</f>
        <v>0</v>
      </c>
      <c r="C103" s="230">
        <f>'Ameacas-Pré-Resposta'!C101</f>
        <v>0</v>
      </c>
      <c r="D103" s="231">
        <f>'Ameacas-Pré-Resposta'!D101</f>
        <v>0</v>
      </c>
      <c r="E103" s="231">
        <f>'Ameacas-Pré-Resposta'!E101</f>
        <v>0</v>
      </c>
      <c r="F103" s="232">
        <f>'Ameacas-Pré-Resposta'!I101</f>
        <v>0</v>
      </c>
      <c r="G103" s="233"/>
      <c r="H103" s="234"/>
      <c r="I103" s="235">
        <v>0</v>
      </c>
      <c r="J103" s="99">
        <f>'Ameacas-Pré-Resposta'!F101</f>
        <v>0</v>
      </c>
      <c r="K103" s="92">
        <f>'Ameacas-Pré-Resposta'!H101</f>
        <v>0</v>
      </c>
      <c r="L103" s="236">
        <f t="shared" si="2"/>
        <v>0</v>
      </c>
      <c r="M103" s="233"/>
      <c r="N103" s="235">
        <v>0</v>
      </c>
      <c r="O103" s="23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</row>
    <row r="104" spans="1:67" s="96" customFormat="1" ht="12.75">
      <c r="A104" s="97">
        <f>'Ameacas-Pré-Resposta'!A102</f>
        <v>94</v>
      </c>
      <c r="B104" s="229">
        <f>'Ameacas-Pré-Resposta'!B102</f>
        <v>0</v>
      </c>
      <c r="C104" s="230">
        <f>'Ameacas-Pré-Resposta'!C102</f>
        <v>0</v>
      </c>
      <c r="D104" s="231">
        <f>'Ameacas-Pré-Resposta'!D102</f>
        <v>0</v>
      </c>
      <c r="E104" s="231">
        <f>'Ameacas-Pré-Resposta'!E102</f>
        <v>0</v>
      </c>
      <c r="F104" s="232">
        <f>'Ameacas-Pré-Resposta'!I102</f>
        <v>0</v>
      </c>
      <c r="G104" s="233"/>
      <c r="H104" s="234"/>
      <c r="I104" s="235">
        <v>0</v>
      </c>
      <c r="J104" s="99">
        <f>'Ameacas-Pré-Resposta'!F102</f>
        <v>0</v>
      </c>
      <c r="K104" s="92">
        <f>'Ameacas-Pré-Resposta'!H102</f>
        <v>0</v>
      </c>
      <c r="L104" s="236">
        <f t="shared" si="2"/>
        <v>0</v>
      </c>
      <c r="M104" s="233"/>
      <c r="N104" s="235">
        <v>0</v>
      </c>
      <c r="O104" s="23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</row>
    <row r="105" spans="1:67" s="96" customFormat="1" ht="12.75">
      <c r="A105" s="97">
        <f>'Ameacas-Pré-Resposta'!A103</f>
        <v>95</v>
      </c>
      <c r="B105" s="229">
        <f>'Ameacas-Pré-Resposta'!B103</f>
        <v>0</v>
      </c>
      <c r="C105" s="230">
        <f>'Ameacas-Pré-Resposta'!C103</f>
        <v>0</v>
      </c>
      <c r="D105" s="231">
        <f>'Ameacas-Pré-Resposta'!D103</f>
        <v>0</v>
      </c>
      <c r="E105" s="231">
        <f>'Ameacas-Pré-Resposta'!E103</f>
        <v>0</v>
      </c>
      <c r="F105" s="232">
        <f>'Ameacas-Pré-Resposta'!I103</f>
        <v>0</v>
      </c>
      <c r="G105" s="233"/>
      <c r="H105" s="234"/>
      <c r="I105" s="235">
        <v>0</v>
      </c>
      <c r="J105" s="99">
        <f>'Ameacas-Pré-Resposta'!F103</f>
        <v>0</v>
      </c>
      <c r="K105" s="92">
        <f>'Ameacas-Pré-Resposta'!H103</f>
        <v>0</v>
      </c>
      <c r="L105" s="236">
        <f t="shared" si="2"/>
        <v>0</v>
      </c>
      <c r="M105" s="233"/>
      <c r="N105" s="235">
        <v>0</v>
      </c>
      <c r="O105" s="23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</row>
    <row r="106" spans="1:67" s="96" customFormat="1" ht="12.75">
      <c r="A106" s="97">
        <f>'Ameacas-Pré-Resposta'!A104</f>
        <v>96</v>
      </c>
      <c r="B106" s="229">
        <f>'Ameacas-Pré-Resposta'!B104</f>
        <v>0</v>
      </c>
      <c r="C106" s="230">
        <f>'Ameacas-Pré-Resposta'!C104</f>
        <v>0</v>
      </c>
      <c r="D106" s="231">
        <f>'Ameacas-Pré-Resposta'!D104</f>
        <v>0</v>
      </c>
      <c r="E106" s="231">
        <f>'Ameacas-Pré-Resposta'!E104</f>
        <v>0</v>
      </c>
      <c r="F106" s="232">
        <f>'Ameacas-Pré-Resposta'!I104</f>
        <v>0</v>
      </c>
      <c r="G106" s="233"/>
      <c r="H106" s="234"/>
      <c r="I106" s="235">
        <v>0</v>
      </c>
      <c r="J106" s="99">
        <f>'Ameacas-Pré-Resposta'!F104</f>
        <v>0</v>
      </c>
      <c r="K106" s="92">
        <f>'Ameacas-Pré-Resposta'!H104</f>
        <v>0</v>
      </c>
      <c r="L106" s="236">
        <f t="shared" si="2"/>
        <v>0</v>
      </c>
      <c r="M106" s="233"/>
      <c r="N106" s="235">
        <v>0</v>
      </c>
      <c r="O106" s="23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</row>
    <row r="107" spans="1:67" s="96" customFormat="1" ht="12.75">
      <c r="A107" s="97">
        <f>'Ameacas-Pré-Resposta'!A105</f>
        <v>97</v>
      </c>
      <c r="B107" s="229">
        <f>'Ameacas-Pré-Resposta'!B105</f>
        <v>0</v>
      </c>
      <c r="C107" s="230">
        <f>'Ameacas-Pré-Resposta'!C105</f>
        <v>0</v>
      </c>
      <c r="D107" s="231">
        <f>'Ameacas-Pré-Resposta'!D105</f>
        <v>0</v>
      </c>
      <c r="E107" s="231">
        <f>'Ameacas-Pré-Resposta'!E105</f>
        <v>0</v>
      </c>
      <c r="F107" s="232">
        <f>'Ameacas-Pré-Resposta'!I105</f>
        <v>0</v>
      </c>
      <c r="G107" s="233"/>
      <c r="H107" s="234"/>
      <c r="I107" s="235">
        <v>0</v>
      </c>
      <c r="J107" s="99">
        <f>'Ameacas-Pré-Resposta'!F105</f>
        <v>0</v>
      </c>
      <c r="K107" s="92">
        <f>'Ameacas-Pré-Resposta'!H105</f>
        <v>0</v>
      </c>
      <c r="L107" s="236">
        <f aca="true" t="shared" si="3" ref="L107:L138">J107*K107</f>
        <v>0</v>
      </c>
      <c r="M107" s="233"/>
      <c r="N107" s="235">
        <v>0</v>
      </c>
      <c r="O107" s="23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</row>
    <row r="108" spans="1:67" s="96" customFormat="1" ht="12.75">
      <c r="A108" s="97">
        <f>'Ameacas-Pré-Resposta'!A106</f>
        <v>98</v>
      </c>
      <c r="B108" s="229">
        <f>'Ameacas-Pré-Resposta'!B106</f>
        <v>0</v>
      </c>
      <c r="C108" s="230">
        <f>'Ameacas-Pré-Resposta'!C106</f>
        <v>0</v>
      </c>
      <c r="D108" s="231">
        <f>'Ameacas-Pré-Resposta'!D106</f>
        <v>0</v>
      </c>
      <c r="E108" s="231">
        <f>'Ameacas-Pré-Resposta'!E106</f>
        <v>0</v>
      </c>
      <c r="F108" s="232">
        <f>'Ameacas-Pré-Resposta'!I106</f>
        <v>0</v>
      </c>
      <c r="G108" s="233"/>
      <c r="H108" s="234"/>
      <c r="I108" s="235">
        <v>0</v>
      </c>
      <c r="J108" s="99">
        <f>'Ameacas-Pré-Resposta'!F106</f>
        <v>0</v>
      </c>
      <c r="K108" s="92">
        <f>'Ameacas-Pré-Resposta'!H106</f>
        <v>0</v>
      </c>
      <c r="L108" s="236">
        <f t="shared" si="3"/>
        <v>0</v>
      </c>
      <c r="M108" s="233"/>
      <c r="N108" s="235">
        <v>0</v>
      </c>
      <c r="O108" s="23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</row>
    <row r="109" spans="1:67" s="96" customFormat="1" ht="12.75">
      <c r="A109" s="97">
        <f>'Ameacas-Pré-Resposta'!A107</f>
        <v>99</v>
      </c>
      <c r="B109" s="229">
        <f>'Ameacas-Pré-Resposta'!B107</f>
        <v>0</v>
      </c>
      <c r="C109" s="230">
        <f>'Ameacas-Pré-Resposta'!C107</f>
        <v>0</v>
      </c>
      <c r="D109" s="231">
        <f>'Ameacas-Pré-Resposta'!D107</f>
        <v>0</v>
      </c>
      <c r="E109" s="231">
        <f>'Ameacas-Pré-Resposta'!E107</f>
        <v>0</v>
      </c>
      <c r="F109" s="232">
        <f>'Ameacas-Pré-Resposta'!I107</f>
        <v>0</v>
      </c>
      <c r="G109" s="233"/>
      <c r="H109" s="234"/>
      <c r="I109" s="235">
        <v>0</v>
      </c>
      <c r="J109" s="99">
        <f>'Ameacas-Pré-Resposta'!F107</f>
        <v>0</v>
      </c>
      <c r="K109" s="92">
        <f>'Ameacas-Pré-Resposta'!H107</f>
        <v>0</v>
      </c>
      <c r="L109" s="236">
        <f t="shared" si="3"/>
        <v>0</v>
      </c>
      <c r="M109" s="233"/>
      <c r="N109" s="235">
        <v>0</v>
      </c>
      <c r="O109" s="23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</row>
    <row r="110" spans="1:67" s="96" customFormat="1" ht="12.75">
      <c r="A110" s="97">
        <f>'Ameacas-Pré-Resposta'!A108</f>
        <v>100</v>
      </c>
      <c r="B110" s="229">
        <f>'Ameacas-Pré-Resposta'!B108</f>
        <v>0</v>
      </c>
      <c r="C110" s="230">
        <f>'Ameacas-Pré-Resposta'!C108</f>
        <v>0</v>
      </c>
      <c r="D110" s="231">
        <f>'Ameacas-Pré-Resposta'!D108</f>
        <v>0</v>
      </c>
      <c r="E110" s="231">
        <f>'Ameacas-Pré-Resposta'!E108</f>
        <v>0</v>
      </c>
      <c r="F110" s="232">
        <f>'Ameacas-Pré-Resposta'!I108</f>
        <v>0</v>
      </c>
      <c r="G110" s="233"/>
      <c r="H110" s="234"/>
      <c r="I110" s="235">
        <v>0</v>
      </c>
      <c r="J110" s="99">
        <f>'Ameacas-Pré-Resposta'!F108</f>
        <v>0</v>
      </c>
      <c r="K110" s="92">
        <f>'Ameacas-Pré-Resposta'!H108</f>
        <v>0</v>
      </c>
      <c r="L110" s="236">
        <f t="shared" si="3"/>
        <v>0</v>
      </c>
      <c r="M110" s="233"/>
      <c r="N110" s="235">
        <v>0</v>
      </c>
      <c r="O110" s="23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</row>
    <row r="111" spans="1:67" s="96" customFormat="1" ht="12.75">
      <c r="A111" s="97">
        <f>'Ameacas-Pré-Resposta'!A109</f>
        <v>101</v>
      </c>
      <c r="B111" s="229">
        <f>'Ameacas-Pré-Resposta'!B109</f>
        <v>0</v>
      </c>
      <c r="C111" s="230">
        <f>'Ameacas-Pré-Resposta'!C109</f>
        <v>0</v>
      </c>
      <c r="D111" s="231">
        <f>'Ameacas-Pré-Resposta'!D109</f>
        <v>0</v>
      </c>
      <c r="E111" s="231">
        <f>'Ameacas-Pré-Resposta'!E109</f>
        <v>0</v>
      </c>
      <c r="F111" s="232">
        <f>'Ameacas-Pré-Resposta'!I109</f>
        <v>0</v>
      </c>
      <c r="G111" s="233"/>
      <c r="H111" s="234"/>
      <c r="I111" s="235">
        <v>0</v>
      </c>
      <c r="J111" s="99">
        <f>'Ameacas-Pré-Resposta'!F109</f>
        <v>0</v>
      </c>
      <c r="K111" s="92">
        <f>'Ameacas-Pré-Resposta'!H109</f>
        <v>0</v>
      </c>
      <c r="L111" s="236">
        <f t="shared" si="3"/>
        <v>0</v>
      </c>
      <c r="M111" s="233"/>
      <c r="N111" s="235">
        <v>0</v>
      </c>
      <c r="O111" s="23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</row>
    <row r="112" spans="1:67" s="96" customFormat="1" ht="12.75">
      <c r="A112" s="97">
        <f>'Ameacas-Pré-Resposta'!A110</f>
        <v>102</v>
      </c>
      <c r="B112" s="229">
        <f>'Ameacas-Pré-Resposta'!B110</f>
        <v>0</v>
      </c>
      <c r="C112" s="230">
        <f>'Ameacas-Pré-Resposta'!C110</f>
        <v>0</v>
      </c>
      <c r="D112" s="231">
        <f>'Ameacas-Pré-Resposta'!D110</f>
        <v>0</v>
      </c>
      <c r="E112" s="231">
        <f>'Ameacas-Pré-Resposta'!E110</f>
        <v>0</v>
      </c>
      <c r="F112" s="232">
        <f>'Ameacas-Pré-Resposta'!I110</f>
        <v>0</v>
      </c>
      <c r="G112" s="233"/>
      <c r="H112" s="234"/>
      <c r="I112" s="235">
        <v>0</v>
      </c>
      <c r="J112" s="99">
        <f>'Ameacas-Pré-Resposta'!F110</f>
        <v>0</v>
      </c>
      <c r="K112" s="92">
        <f>'Ameacas-Pré-Resposta'!H110</f>
        <v>0</v>
      </c>
      <c r="L112" s="236">
        <f t="shared" si="3"/>
        <v>0</v>
      </c>
      <c r="M112" s="233"/>
      <c r="N112" s="235">
        <v>0</v>
      </c>
      <c r="O112" s="23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</row>
    <row r="113" spans="1:67" s="96" customFormat="1" ht="12.75">
      <c r="A113" s="97">
        <f>'Ameacas-Pré-Resposta'!A111</f>
        <v>103</v>
      </c>
      <c r="B113" s="229">
        <f>'Ameacas-Pré-Resposta'!B111</f>
        <v>0</v>
      </c>
      <c r="C113" s="230">
        <f>'Ameacas-Pré-Resposta'!C111</f>
        <v>0</v>
      </c>
      <c r="D113" s="231">
        <f>'Ameacas-Pré-Resposta'!D111</f>
        <v>0</v>
      </c>
      <c r="E113" s="231">
        <f>'Ameacas-Pré-Resposta'!E111</f>
        <v>0</v>
      </c>
      <c r="F113" s="232">
        <f>'Ameacas-Pré-Resposta'!I111</f>
        <v>0</v>
      </c>
      <c r="G113" s="233"/>
      <c r="H113" s="234"/>
      <c r="I113" s="235">
        <v>0</v>
      </c>
      <c r="J113" s="99">
        <f>'Ameacas-Pré-Resposta'!F111</f>
        <v>0</v>
      </c>
      <c r="K113" s="92">
        <f>'Ameacas-Pré-Resposta'!H111</f>
        <v>0</v>
      </c>
      <c r="L113" s="236">
        <f t="shared" si="3"/>
        <v>0</v>
      </c>
      <c r="M113" s="233"/>
      <c r="N113" s="235">
        <v>0</v>
      </c>
      <c r="O113" s="23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</row>
    <row r="114" spans="1:67" s="96" customFormat="1" ht="12.75">
      <c r="A114" s="97">
        <f>'Ameacas-Pré-Resposta'!A112</f>
        <v>104</v>
      </c>
      <c r="B114" s="229">
        <f>'Ameacas-Pré-Resposta'!B112</f>
        <v>0</v>
      </c>
      <c r="C114" s="237">
        <f>'Ameacas-Pré-Resposta'!C112</f>
        <v>0</v>
      </c>
      <c r="D114" s="231">
        <f>'Ameacas-Pré-Resposta'!D112</f>
        <v>0</v>
      </c>
      <c r="E114" s="231">
        <f>'Ameacas-Pré-Resposta'!E112</f>
        <v>0</v>
      </c>
      <c r="F114" s="232">
        <f>'Ameacas-Pré-Resposta'!I112</f>
        <v>0</v>
      </c>
      <c r="G114" s="233"/>
      <c r="H114" s="234"/>
      <c r="I114" s="235">
        <v>0</v>
      </c>
      <c r="J114" s="99">
        <f>'Ameacas-Pré-Resposta'!F112</f>
        <v>0</v>
      </c>
      <c r="K114" s="92">
        <f>'Ameacas-Pré-Resposta'!H112</f>
        <v>0</v>
      </c>
      <c r="L114" s="236">
        <f t="shared" si="3"/>
        <v>0</v>
      </c>
      <c r="M114" s="233"/>
      <c r="N114" s="235">
        <v>0</v>
      </c>
      <c r="O114" s="23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</row>
    <row r="115" spans="1:67" s="96" customFormat="1" ht="12.75">
      <c r="A115" s="97">
        <f>'Ameacas-Pré-Resposta'!A113</f>
        <v>105</v>
      </c>
      <c r="B115" s="229">
        <f>'Ameacas-Pré-Resposta'!B113</f>
        <v>0</v>
      </c>
      <c r="C115" s="237">
        <f>'Ameacas-Pré-Resposta'!C113</f>
        <v>0</v>
      </c>
      <c r="D115" s="231">
        <f>'Ameacas-Pré-Resposta'!D113</f>
        <v>0</v>
      </c>
      <c r="E115" s="231">
        <f>'Ameacas-Pré-Resposta'!E113</f>
        <v>0</v>
      </c>
      <c r="F115" s="232">
        <f>'Ameacas-Pré-Resposta'!I113</f>
        <v>0</v>
      </c>
      <c r="G115" s="233"/>
      <c r="H115" s="234"/>
      <c r="I115" s="235">
        <v>0</v>
      </c>
      <c r="J115" s="99">
        <f>'Ameacas-Pré-Resposta'!F113</f>
        <v>0</v>
      </c>
      <c r="K115" s="92">
        <f>'Ameacas-Pré-Resposta'!H113</f>
        <v>0</v>
      </c>
      <c r="L115" s="236">
        <f t="shared" si="3"/>
        <v>0</v>
      </c>
      <c r="M115" s="233"/>
      <c r="N115" s="235">
        <v>0</v>
      </c>
      <c r="O115" s="23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</row>
    <row r="116" spans="1:67" s="96" customFormat="1" ht="12.75">
      <c r="A116" s="97">
        <f>'Ameacas-Pré-Resposta'!A114</f>
        <v>106</v>
      </c>
      <c r="B116" s="229">
        <f>'Ameacas-Pré-Resposta'!B114</f>
        <v>0</v>
      </c>
      <c r="C116" s="230">
        <f>'Ameacas-Pré-Resposta'!C114</f>
        <v>0</v>
      </c>
      <c r="D116" s="231">
        <f>'Ameacas-Pré-Resposta'!D114</f>
        <v>0</v>
      </c>
      <c r="E116" s="231">
        <f>'Ameacas-Pré-Resposta'!E114</f>
        <v>0</v>
      </c>
      <c r="F116" s="232">
        <f>'Ameacas-Pré-Resposta'!I114</f>
        <v>0</v>
      </c>
      <c r="G116" s="233"/>
      <c r="H116" s="234"/>
      <c r="I116" s="235">
        <v>0</v>
      </c>
      <c r="J116" s="99">
        <f>'Ameacas-Pré-Resposta'!F114</f>
        <v>0</v>
      </c>
      <c r="K116" s="92">
        <f>'Ameacas-Pré-Resposta'!H114</f>
        <v>0</v>
      </c>
      <c r="L116" s="236">
        <f t="shared" si="3"/>
        <v>0</v>
      </c>
      <c r="M116" s="233"/>
      <c r="N116" s="235">
        <v>0</v>
      </c>
      <c r="O116" s="23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</row>
    <row r="117" spans="1:67" s="96" customFormat="1" ht="12.75">
      <c r="A117" s="97">
        <f>'Ameacas-Pré-Resposta'!A115</f>
        <v>107</v>
      </c>
      <c r="B117" s="229">
        <f>'Ameacas-Pré-Resposta'!B115</f>
        <v>0</v>
      </c>
      <c r="C117" s="230">
        <f>'Ameacas-Pré-Resposta'!C115</f>
        <v>0</v>
      </c>
      <c r="D117" s="231">
        <f>'Ameacas-Pré-Resposta'!D115</f>
        <v>0</v>
      </c>
      <c r="E117" s="231">
        <f>'Ameacas-Pré-Resposta'!E115</f>
        <v>0</v>
      </c>
      <c r="F117" s="232">
        <f>'Ameacas-Pré-Resposta'!I115</f>
        <v>0</v>
      </c>
      <c r="G117" s="233"/>
      <c r="H117" s="234"/>
      <c r="I117" s="235">
        <v>0</v>
      </c>
      <c r="J117" s="99">
        <f>'Ameacas-Pré-Resposta'!F115</f>
        <v>0</v>
      </c>
      <c r="K117" s="92">
        <f>'Ameacas-Pré-Resposta'!H115</f>
        <v>0</v>
      </c>
      <c r="L117" s="236">
        <f t="shared" si="3"/>
        <v>0</v>
      </c>
      <c r="M117" s="233"/>
      <c r="N117" s="235">
        <v>0</v>
      </c>
      <c r="O117" s="23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</row>
    <row r="118" spans="1:67" s="96" customFormat="1" ht="12.75">
      <c r="A118" s="97">
        <f>'Ameacas-Pré-Resposta'!A116</f>
        <v>108</v>
      </c>
      <c r="B118" s="229">
        <f>'Ameacas-Pré-Resposta'!B116</f>
        <v>0</v>
      </c>
      <c r="C118" s="230">
        <f>'Ameacas-Pré-Resposta'!C116</f>
        <v>0</v>
      </c>
      <c r="D118" s="231">
        <f>'Ameacas-Pré-Resposta'!D116</f>
        <v>0</v>
      </c>
      <c r="E118" s="231">
        <f>'Ameacas-Pré-Resposta'!E116</f>
        <v>0</v>
      </c>
      <c r="F118" s="232">
        <f>'Ameacas-Pré-Resposta'!I116</f>
        <v>0</v>
      </c>
      <c r="G118" s="233"/>
      <c r="H118" s="234"/>
      <c r="I118" s="235">
        <v>0</v>
      </c>
      <c r="J118" s="99">
        <f>'Ameacas-Pré-Resposta'!F116</f>
        <v>0</v>
      </c>
      <c r="K118" s="92">
        <f>'Ameacas-Pré-Resposta'!H116</f>
        <v>0</v>
      </c>
      <c r="L118" s="236">
        <f t="shared" si="3"/>
        <v>0</v>
      </c>
      <c r="M118" s="233"/>
      <c r="N118" s="235">
        <v>0</v>
      </c>
      <c r="O118" s="23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</row>
    <row r="119" spans="1:67" s="96" customFormat="1" ht="12.75">
      <c r="A119" s="97">
        <f>'Ameacas-Pré-Resposta'!A117</f>
        <v>109</v>
      </c>
      <c r="B119" s="229">
        <f>'Ameacas-Pré-Resposta'!B117</f>
        <v>0</v>
      </c>
      <c r="C119" s="230">
        <f>'Ameacas-Pré-Resposta'!C117</f>
        <v>0</v>
      </c>
      <c r="D119" s="231">
        <f>'Ameacas-Pré-Resposta'!D117</f>
        <v>0</v>
      </c>
      <c r="E119" s="231">
        <f>'Ameacas-Pré-Resposta'!E117</f>
        <v>0</v>
      </c>
      <c r="F119" s="232">
        <f>'Ameacas-Pré-Resposta'!I117</f>
        <v>0</v>
      </c>
      <c r="G119" s="233"/>
      <c r="H119" s="234"/>
      <c r="I119" s="235">
        <v>0</v>
      </c>
      <c r="J119" s="99">
        <f>'Ameacas-Pré-Resposta'!F117</f>
        <v>0</v>
      </c>
      <c r="K119" s="92">
        <f>'Ameacas-Pré-Resposta'!H117</f>
        <v>0</v>
      </c>
      <c r="L119" s="236">
        <f t="shared" si="3"/>
        <v>0</v>
      </c>
      <c r="M119" s="233"/>
      <c r="N119" s="235">
        <v>0</v>
      </c>
      <c r="O119" s="23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</row>
    <row r="120" spans="1:67" s="96" customFormat="1" ht="12.75">
      <c r="A120" s="97">
        <f>'Ameacas-Pré-Resposta'!A118</f>
        <v>110</v>
      </c>
      <c r="B120" s="229">
        <f>'Ameacas-Pré-Resposta'!B118</f>
        <v>0</v>
      </c>
      <c r="C120" s="230">
        <f>'Ameacas-Pré-Resposta'!C118</f>
        <v>0</v>
      </c>
      <c r="D120" s="231">
        <f>'Ameacas-Pré-Resposta'!D118</f>
        <v>0</v>
      </c>
      <c r="E120" s="231">
        <f>'Ameacas-Pré-Resposta'!E118</f>
        <v>0</v>
      </c>
      <c r="F120" s="232">
        <f>'Ameacas-Pré-Resposta'!I118</f>
        <v>0</v>
      </c>
      <c r="G120" s="233"/>
      <c r="H120" s="234"/>
      <c r="I120" s="235">
        <v>0</v>
      </c>
      <c r="J120" s="99">
        <f>'Ameacas-Pré-Resposta'!F118</f>
        <v>0</v>
      </c>
      <c r="K120" s="92">
        <f>'Ameacas-Pré-Resposta'!H118</f>
        <v>0</v>
      </c>
      <c r="L120" s="236">
        <f t="shared" si="3"/>
        <v>0</v>
      </c>
      <c r="M120" s="233"/>
      <c r="N120" s="235">
        <v>0</v>
      </c>
      <c r="O120" s="23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</row>
    <row r="121" spans="1:67" s="96" customFormat="1" ht="12.75">
      <c r="A121" s="97">
        <f>'Ameacas-Pré-Resposta'!A119</f>
        <v>111</v>
      </c>
      <c r="B121" s="229">
        <f>'Ameacas-Pré-Resposta'!B119</f>
        <v>0</v>
      </c>
      <c r="C121" s="230">
        <f>'Ameacas-Pré-Resposta'!C119</f>
        <v>0</v>
      </c>
      <c r="D121" s="231">
        <f>'Ameacas-Pré-Resposta'!D119</f>
        <v>0</v>
      </c>
      <c r="E121" s="231">
        <f>'Ameacas-Pré-Resposta'!E119</f>
        <v>0</v>
      </c>
      <c r="F121" s="232">
        <f>'Ameacas-Pré-Resposta'!I119</f>
        <v>0</v>
      </c>
      <c r="G121" s="233"/>
      <c r="H121" s="234"/>
      <c r="I121" s="235">
        <v>0</v>
      </c>
      <c r="J121" s="99">
        <f>'Ameacas-Pré-Resposta'!F119</f>
        <v>0</v>
      </c>
      <c r="K121" s="92">
        <f>'Ameacas-Pré-Resposta'!H119</f>
        <v>0</v>
      </c>
      <c r="L121" s="236">
        <f t="shared" si="3"/>
        <v>0</v>
      </c>
      <c r="M121" s="233"/>
      <c r="N121" s="235">
        <v>0</v>
      </c>
      <c r="O121" s="23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</row>
    <row r="122" spans="1:67" s="96" customFormat="1" ht="12.75">
      <c r="A122" s="97">
        <f>'Ameacas-Pré-Resposta'!A120</f>
        <v>112</v>
      </c>
      <c r="B122" s="229">
        <f>'Ameacas-Pré-Resposta'!B120</f>
        <v>0</v>
      </c>
      <c r="C122" s="230">
        <f>'Ameacas-Pré-Resposta'!C120</f>
        <v>0</v>
      </c>
      <c r="D122" s="231">
        <f>'Ameacas-Pré-Resposta'!D120</f>
        <v>0</v>
      </c>
      <c r="E122" s="231">
        <f>'Ameacas-Pré-Resposta'!E120</f>
        <v>0</v>
      </c>
      <c r="F122" s="232">
        <f>'Ameacas-Pré-Resposta'!I120</f>
        <v>0</v>
      </c>
      <c r="G122" s="233"/>
      <c r="H122" s="234"/>
      <c r="I122" s="235">
        <v>0</v>
      </c>
      <c r="J122" s="99">
        <f>'Ameacas-Pré-Resposta'!F120</f>
        <v>0</v>
      </c>
      <c r="K122" s="92">
        <f>'Ameacas-Pré-Resposta'!H120</f>
        <v>0</v>
      </c>
      <c r="L122" s="236">
        <f t="shared" si="3"/>
        <v>0</v>
      </c>
      <c r="M122" s="233"/>
      <c r="N122" s="235">
        <v>0</v>
      </c>
      <c r="O122" s="23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</row>
    <row r="123" spans="1:67" s="96" customFormat="1" ht="12.75">
      <c r="A123" s="97">
        <f>'Ameacas-Pré-Resposta'!A121</f>
        <v>113</v>
      </c>
      <c r="B123" s="229">
        <f>'Ameacas-Pré-Resposta'!B121</f>
        <v>0</v>
      </c>
      <c r="C123" s="230">
        <f>'Ameacas-Pré-Resposta'!C121</f>
        <v>0</v>
      </c>
      <c r="D123" s="231">
        <f>'Ameacas-Pré-Resposta'!D121</f>
        <v>0</v>
      </c>
      <c r="E123" s="231">
        <f>'Ameacas-Pré-Resposta'!E121</f>
        <v>0</v>
      </c>
      <c r="F123" s="232">
        <f>'Ameacas-Pré-Resposta'!I121</f>
        <v>0</v>
      </c>
      <c r="G123" s="233"/>
      <c r="H123" s="234"/>
      <c r="I123" s="235">
        <v>0</v>
      </c>
      <c r="J123" s="99">
        <f>'Ameacas-Pré-Resposta'!F121</f>
        <v>0</v>
      </c>
      <c r="K123" s="92">
        <f>'Ameacas-Pré-Resposta'!H121</f>
        <v>0</v>
      </c>
      <c r="L123" s="236">
        <f t="shared" si="3"/>
        <v>0</v>
      </c>
      <c r="M123" s="233"/>
      <c r="N123" s="235">
        <v>0</v>
      </c>
      <c r="O123" s="23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</row>
    <row r="124" spans="1:67" s="96" customFormat="1" ht="12.75">
      <c r="A124" s="97">
        <f>'Ameacas-Pré-Resposta'!A122</f>
        <v>114</v>
      </c>
      <c r="B124" s="229">
        <f>'Ameacas-Pré-Resposta'!B122</f>
        <v>0</v>
      </c>
      <c r="C124" s="230">
        <f>'Ameacas-Pré-Resposta'!C122</f>
        <v>0</v>
      </c>
      <c r="D124" s="231">
        <f>'Ameacas-Pré-Resposta'!D122</f>
        <v>0</v>
      </c>
      <c r="E124" s="231">
        <f>'Ameacas-Pré-Resposta'!E122</f>
        <v>0</v>
      </c>
      <c r="F124" s="232">
        <f>'Ameacas-Pré-Resposta'!I122</f>
        <v>0</v>
      </c>
      <c r="G124" s="233"/>
      <c r="H124" s="234"/>
      <c r="I124" s="235">
        <v>0</v>
      </c>
      <c r="J124" s="99">
        <f>'Ameacas-Pré-Resposta'!F122</f>
        <v>0</v>
      </c>
      <c r="K124" s="92">
        <f>'Ameacas-Pré-Resposta'!H122</f>
        <v>0</v>
      </c>
      <c r="L124" s="236">
        <f t="shared" si="3"/>
        <v>0</v>
      </c>
      <c r="M124" s="233"/>
      <c r="N124" s="235">
        <v>0</v>
      </c>
      <c r="O124" s="23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  <c r="BM124" s="95"/>
      <c r="BN124" s="95"/>
      <c r="BO124" s="95"/>
    </row>
    <row r="125" spans="1:67" s="96" customFormat="1" ht="12.75">
      <c r="A125" s="97">
        <f>'Ameacas-Pré-Resposta'!A123</f>
        <v>115</v>
      </c>
      <c r="B125" s="229">
        <f>'Ameacas-Pré-Resposta'!B123</f>
        <v>0</v>
      </c>
      <c r="C125" s="230">
        <f>'Ameacas-Pré-Resposta'!C123</f>
        <v>0</v>
      </c>
      <c r="D125" s="231">
        <f>'Ameacas-Pré-Resposta'!D123</f>
        <v>0</v>
      </c>
      <c r="E125" s="231">
        <f>'Ameacas-Pré-Resposta'!E123</f>
        <v>0</v>
      </c>
      <c r="F125" s="232">
        <f>'Ameacas-Pré-Resposta'!I123</f>
        <v>0</v>
      </c>
      <c r="G125" s="233"/>
      <c r="H125" s="234"/>
      <c r="I125" s="235">
        <v>0</v>
      </c>
      <c r="J125" s="99">
        <f>'Ameacas-Pré-Resposta'!F123</f>
        <v>0</v>
      </c>
      <c r="K125" s="92">
        <f>'Ameacas-Pré-Resposta'!H123</f>
        <v>0</v>
      </c>
      <c r="L125" s="236">
        <f t="shared" si="3"/>
        <v>0</v>
      </c>
      <c r="M125" s="233"/>
      <c r="N125" s="235">
        <v>0</v>
      </c>
      <c r="O125" s="23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95"/>
    </row>
    <row r="126" spans="1:67" s="96" customFormat="1" ht="12.75">
      <c r="A126" s="97">
        <f>'Ameacas-Pré-Resposta'!A124</f>
        <v>116</v>
      </c>
      <c r="B126" s="229">
        <f>'Ameacas-Pré-Resposta'!B124</f>
        <v>0</v>
      </c>
      <c r="C126" s="230">
        <f>'Ameacas-Pré-Resposta'!C124</f>
        <v>0</v>
      </c>
      <c r="D126" s="231">
        <f>'Ameacas-Pré-Resposta'!D124</f>
        <v>0</v>
      </c>
      <c r="E126" s="231">
        <f>'Ameacas-Pré-Resposta'!E124</f>
        <v>0</v>
      </c>
      <c r="F126" s="232">
        <f>'Ameacas-Pré-Resposta'!I124</f>
        <v>0</v>
      </c>
      <c r="G126" s="233"/>
      <c r="H126" s="234"/>
      <c r="I126" s="235">
        <v>0</v>
      </c>
      <c r="J126" s="99">
        <f>'Ameacas-Pré-Resposta'!F124</f>
        <v>0</v>
      </c>
      <c r="K126" s="92">
        <f>'Ameacas-Pré-Resposta'!H124</f>
        <v>0</v>
      </c>
      <c r="L126" s="236">
        <f t="shared" si="3"/>
        <v>0</v>
      </c>
      <c r="M126" s="233"/>
      <c r="N126" s="235">
        <v>0</v>
      </c>
      <c r="O126" s="23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95"/>
    </row>
    <row r="127" spans="1:67" s="96" customFormat="1" ht="12.75">
      <c r="A127" s="97">
        <f>'Ameacas-Pré-Resposta'!A125</f>
        <v>117</v>
      </c>
      <c r="B127" s="229">
        <f>'Ameacas-Pré-Resposta'!B125</f>
        <v>0</v>
      </c>
      <c r="C127" s="230">
        <f>'Ameacas-Pré-Resposta'!C125</f>
        <v>0</v>
      </c>
      <c r="D127" s="231">
        <f>'Ameacas-Pré-Resposta'!D125</f>
        <v>0</v>
      </c>
      <c r="E127" s="231">
        <f>'Ameacas-Pré-Resposta'!E125</f>
        <v>0</v>
      </c>
      <c r="F127" s="232">
        <f>'Ameacas-Pré-Resposta'!I125</f>
        <v>0</v>
      </c>
      <c r="G127" s="233"/>
      <c r="H127" s="234"/>
      <c r="I127" s="235">
        <v>0</v>
      </c>
      <c r="J127" s="99">
        <f>'Ameacas-Pré-Resposta'!F125</f>
        <v>0</v>
      </c>
      <c r="K127" s="92">
        <f>'Ameacas-Pré-Resposta'!H125</f>
        <v>0</v>
      </c>
      <c r="L127" s="236">
        <f t="shared" si="3"/>
        <v>0</v>
      </c>
      <c r="M127" s="233"/>
      <c r="N127" s="235">
        <v>0</v>
      </c>
      <c r="O127" s="23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  <c r="BK127" s="95"/>
      <c r="BL127" s="95"/>
      <c r="BM127" s="95"/>
      <c r="BN127" s="95"/>
      <c r="BO127" s="95"/>
    </row>
    <row r="128" spans="1:67" s="96" customFormat="1" ht="12.75">
      <c r="A128" s="97">
        <f>'Ameacas-Pré-Resposta'!A126</f>
        <v>118</v>
      </c>
      <c r="B128" s="229">
        <f>'Ameacas-Pré-Resposta'!B126</f>
        <v>0</v>
      </c>
      <c r="C128" s="230">
        <f>'Ameacas-Pré-Resposta'!C126</f>
        <v>0</v>
      </c>
      <c r="D128" s="231">
        <f>'Ameacas-Pré-Resposta'!D126</f>
        <v>0</v>
      </c>
      <c r="E128" s="231">
        <f>'Ameacas-Pré-Resposta'!E126</f>
        <v>0</v>
      </c>
      <c r="F128" s="232">
        <f>'Ameacas-Pré-Resposta'!I126</f>
        <v>0</v>
      </c>
      <c r="G128" s="233"/>
      <c r="H128" s="234"/>
      <c r="I128" s="235">
        <v>0</v>
      </c>
      <c r="J128" s="99">
        <f>'Ameacas-Pré-Resposta'!F126</f>
        <v>0</v>
      </c>
      <c r="K128" s="92">
        <f>'Ameacas-Pré-Resposta'!H126</f>
        <v>0</v>
      </c>
      <c r="L128" s="236">
        <f t="shared" si="3"/>
        <v>0</v>
      </c>
      <c r="M128" s="233"/>
      <c r="N128" s="235">
        <v>0</v>
      </c>
      <c r="O128" s="23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5"/>
      <c r="BI128" s="95"/>
      <c r="BJ128" s="95"/>
      <c r="BK128" s="95"/>
      <c r="BL128" s="95"/>
      <c r="BM128" s="95"/>
      <c r="BN128" s="95"/>
      <c r="BO128" s="95"/>
    </row>
    <row r="129" spans="1:67" s="96" customFormat="1" ht="12.75">
      <c r="A129" s="97">
        <f>'Ameacas-Pré-Resposta'!A127</f>
        <v>119</v>
      </c>
      <c r="B129" s="229">
        <f>'Ameacas-Pré-Resposta'!B127</f>
        <v>0</v>
      </c>
      <c r="C129" s="230">
        <f>'Ameacas-Pré-Resposta'!C127</f>
        <v>0</v>
      </c>
      <c r="D129" s="231">
        <f>'Ameacas-Pré-Resposta'!D127</f>
        <v>0</v>
      </c>
      <c r="E129" s="231">
        <f>'Ameacas-Pré-Resposta'!E127</f>
        <v>0</v>
      </c>
      <c r="F129" s="232">
        <f>'Ameacas-Pré-Resposta'!I127</f>
        <v>0</v>
      </c>
      <c r="G129" s="233"/>
      <c r="H129" s="234"/>
      <c r="I129" s="235">
        <v>0</v>
      </c>
      <c r="J129" s="99">
        <f>'Ameacas-Pré-Resposta'!F127</f>
        <v>0</v>
      </c>
      <c r="K129" s="92">
        <f>'Ameacas-Pré-Resposta'!H127</f>
        <v>0</v>
      </c>
      <c r="L129" s="236">
        <f t="shared" si="3"/>
        <v>0</v>
      </c>
      <c r="M129" s="233"/>
      <c r="N129" s="235">
        <v>0</v>
      </c>
      <c r="O129" s="23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</row>
    <row r="130" spans="1:67" s="96" customFormat="1" ht="12.75">
      <c r="A130" s="97">
        <f>'Ameacas-Pré-Resposta'!A128</f>
        <v>120</v>
      </c>
      <c r="B130" s="229">
        <f>'Ameacas-Pré-Resposta'!B128</f>
        <v>0</v>
      </c>
      <c r="C130" s="230">
        <f>'Ameacas-Pré-Resposta'!C128</f>
        <v>0</v>
      </c>
      <c r="D130" s="231">
        <f>'Ameacas-Pré-Resposta'!D128</f>
        <v>0</v>
      </c>
      <c r="E130" s="231">
        <f>'Ameacas-Pré-Resposta'!E128</f>
        <v>0</v>
      </c>
      <c r="F130" s="232">
        <f>'Ameacas-Pré-Resposta'!I128</f>
        <v>0</v>
      </c>
      <c r="G130" s="233"/>
      <c r="H130" s="234"/>
      <c r="I130" s="235">
        <v>0</v>
      </c>
      <c r="J130" s="99">
        <f>'Ameacas-Pré-Resposta'!F128</f>
        <v>0</v>
      </c>
      <c r="K130" s="92">
        <f>'Ameacas-Pré-Resposta'!H128</f>
        <v>0</v>
      </c>
      <c r="L130" s="236">
        <f t="shared" si="3"/>
        <v>0</v>
      </c>
      <c r="M130" s="233"/>
      <c r="N130" s="235">
        <v>0</v>
      </c>
      <c r="O130" s="23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  <c r="BN130" s="95"/>
      <c r="BO130" s="95"/>
    </row>
    <row r="131" spans="1:67" s="96" customFormat="1" ht="12.75">
      <c r="A131" s="97">
        <f>'Ameacas-Pré-Resposta'!A129</f>
        <v>121</v>
      </c>
      <c r="B131" s="229">
        <f>'Ameacas-Pré-Resposta'!B129</f>
        <v>0</v>
      </c>
      <c r="C131" s="230">
        <f>'Ameacas-Pré-Resposta'!C129</f>
        <v>0</v>
      </c>
      <c r="D131" s="231">
        <f>'Ameacas-Pré-Resposta'!D129</f>
        <v>0</v>
      </c>
      <c r="E131" s="231">
        <f>'Ameacas-Pré-Resposta'!E129</f>
        <v>0</v>
      </c>
      <c r="F131" s="232">
        <f>'Ameacas-Pré-Resposta'!I129</f>
        <v>0</v>
      </c>
      <c r="G131" s="233"/>
      <c r="H131" s="234"/>
      <c r="I131" s="235">
        <v>0</v>
      </c>
      <c r="J131" s="99">
        <f>'Ameacas-Pré-Resposta'!F129</f>
        <v>0</v>
      </c>
      <c r="K131" s="92">
        <f>'Ameacas-Pré-Resposta'!H129</f>
        <v>0</v>
      </c>
      <c r="L131" s="236">
        <f t="shared" si="3"/>
        <v>0</v>
      </c>
      <c r="M131" s="233"/>
      <c r="N131" s="235">
        <v>0</v>
      </c>
      <c r="O131" s="23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  <c r="BN131" s="95"/>
      <c r="BO131" s="95"/>
    </row>
    <row r="132" spans="1:67" s="96" customFormat="1" ht="12.75">
      <c r="A132" s="97">
        <f>'Ameacas-Pré-Resposta'!A130</f>
        <v>122</v>
      </c>
      <c r="B132" s="229">
        <f>'Ameacas-Pré-Resposta'!B130</f>
        <v>0</v>
      </c>
      <c r="C132" s="230">
        <f>'Ameacas-Pré-Resposta'!C130</f>
        <v>0</v>
      </c>
      <c r="D132" s="231">
        <f>'Ameacas-Pré-Resposta'!D130</f>
        <v>0</v>
      </c>
      <c r="E132" s="231">
        <f>'Ameacas-Pré-Resposta'!E130</f>
        <v>0</v>
      </c>
      <c r="F132" s="232">
        <f>'Ameacas-Pré-Resposta'!I130</f>
        <v>0</v>
      </c>
      <c r="G132" s="233"/>
      <c r="H132" s="234"/>
      <c r="I132" s="235">
        <v>0</v>
      </c>
      <c r="J132" s="99">
        <f>'Ameacas-Pré-Resposta'!F130</f>
        <v>0</v>
      </c>
      <c r="K132" s="92">
        <f>'Ameacas-Pré-Resposta'!H130</f>
        <v>0</v>
      </c>
      <c r="L132" s="236">
        <f t="shared" si="3"/>
        <v>0</v>
      </c>
      <c r="M132" s="233"/>
      <c r="N132" s="235">
        <v>0</v>
      </c>
      <c r="O132" s="23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  <c r="BN132" s="95"/>
      <c r="BO132" s="95"/>
    </row>
    <row r="133" spans="1:67" s="96" customFormat="1" ht="12.75">
      <c r="A133" s="97">
        <f>'Ameacas-Pré-Resposta'!A131</f>
        <v>123</v>
      </c>
      <c r="B133" s="229">
        <f>'Ameacas-Pré-Resposta'!B131</f>
        <v>0</v>
      </c>
      <c r="C133" s="230">
        <f>'Ameacas-Pré-Resposta'!C131</f>
        <v>0</v>
      </c>
      <c r="D133" s="231">
        <f>'Ameacas-Pré-Resposta'!D131</f>
        <v>0</v>
      </c>
      <c r="E133" s="231">
        <f>'Ameacas-Pré-Resposta'!E131</f>
        <v>0</v>
      </c>
      <c r="F133" s="232">
        <f>'Ameacas-Pré-Resposta'!I131</f>
        <v>0</v>
      </c>
      <c r="G133" s="233"/>
      <c r="H133" s="234"/>
      <c r="I133" s="235">
        <v>0</v>
      </c>
      <c r="J133" s="99">
        <f>'Ameacas-Pré-Resposta'!F131</f>
        <v>0</v>
      </c>
      <c r="K133" s="92">
        <f>'Ameacas-Pré-Resposta'!H131</f>
        <v>0</v>
      </c>
      <c r="L133" s="236">
        <f t="shared" si="3"/>
        <v>0</v>
      </c>
      <c r="M133" s="233"/>
      <c r="N133" s="235">
        <v>0</v>
      </c>
      <c r="O133" s="23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95"/>
    </row>
    <row r="134" spans="1:67" s="96" customFormat="1" ht="12.75">
      <c r="A134" s="97">
        <f>'Ameacas-Pré-Resposta'!A132</f>
        <v>124</v>
      </c>
      <c r="B134" s="229">
        <f>'Ameacas-Pré-Resposta'!B132</f>
        <v>0</v>
      </c>
      <c r="C134" s="230">
        <f>'Ameacas-Pré-Resposta'!C132</f>
        <v>0</v>
      </c>
      <c r="D134" s="231">
        <f>'Ameacas-Pré-Resposta'!D132</f>
        <v>0</v>
      </c>
      <c r="E134" s="231">
        <f>'Ameacas-Pré-Resposta'!E132</f>
        <v>0</v>
      </c>
      <c r="F134" s="232">
        <f>'Ameacas-Pré-Resposta'!I132</f>
        <v>0</v>
      </c>
      <c r="G134" s="233"/>
      <c r="H134" s="234"/>
      <c r="I134" s="235">
        <v>0</v>
      </c>
      <c r="J134" s="99">
        <f>'Ameacas-Pré-Resposta'!F132</f>
        <v>0</v>
      </c>
      <c r="K134" s="92">
        <f>'Ameacas-Pré-Resposta'!H132</f>
        <v>0</v>
      </c>
      <c r="L134" s="236">
        <f t="shared" si="3"/>
        <v>0</v>
      </c>
      <c r="M134" s="233"/>
      <c r="N134" s="235">
        <v>0</v>
      </c>
      <c r="O134" s="23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</row>
    <row r="135" spans="1:67" s="96" customFormat="1" ht="12.75">
      <c r="A135" s="97">
        <f>'Ameacas-Pré-Resposta'!A133</f>
        <v>125</v>
      </c>
      <c r="B135" s="229">
        <f>'Ameacas-Pré-Resposta'!B133</f>
        <v>0</v>
      </c>
      <c r="C135" s="230">
        <f>'Ameacas-Pré-Resposta'!C133</f>
        <v>0</v>
      </c>
      <c r="D135" s="231">
        <f>'Ameacas-Pré-Resposta'!D133</f>
        <v>0</v>
      </c>
      <c r="E135" s="231">
        <f>'Ameacas-Pré-Resposta'!E133</f>
        <v>0</v>
      </c>
      <c r="F135" s="232">
        <f>'Ameacas-Pré-Resposta'!I133</f>
        <v>0</v>
      </c>
      <c r="G135" s="233"/>
      <c r="H135" s="234"/>
      <c r="I135" s="235">
        <v>0</v>
      </c>
      <c r="J135" s="99">
        <f>'Ameacas-Pré-Resposta'!F133</f>
        <v>0</v>
      </c>
      <c r="K135" s="92">
        <f>'Ameacas-Pré-Resposta'!H133</f>
        <v>0</v>
      </c>
      <c r="L135" s="236">
        <f t="shared" si="3"/>
        <v>0</v>
      </c>
      <c r="M135" s="233"/>
      <c r="N135" s="235">
        <v>0</v>
      </c>
      <c r="O135" s="23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</row>
    <row r="136" spans="1:67" s="96" customFormat="1" ht="12.75">
      <c r="A136" s="97">
        <f>'Ameacas-Pré-Resposta'!A134</f>
        <v>126</v>
      </c>
      <c r="B136" s="229">
        <f>'Ameacas-Pré-Resposta'!B134</f>
        <v>0</v>
      </c>
      <c r="C136" s="230">
        <f>'Ameacas-Pré-Resposta'!C134</f>
        <v>0</v>
      </c>
      <c r="D136" s="231">
        <f>'Ameacas-Pré-Resposta'!D134</f>
        <v>0</v>
      </c>
      <c r="E136" s="231">
        <f>'Ameacas-Pré-Resposta'!E134</f>
        <v>0</v>
      </c>
      <c r="F136" s="232">
        <f>'Ameacas-Pré-Resposta'!I134</f>
        <v>0</v>
      </c>
      <c r="G136" s="233"/>
      <c r="H136" s="234"/>
      <c r="I136" s="235">
        <v>0</v>
      </c>
      <c r="J136" s="99">
        <f>'Ameacas-Pré-Resposta'!F134</f>
        <v>0</v>
      </c>
      <c r="K136" s="92">
        <f>'Ameacas-Pré-Resposta'!H134</f>
        <v>0</v>
      </c>
      <c r="L136" s="236">
        <f t="shared" si="3"/>
        <v>0</v>
      </c>
      <c r="M136" s="233"/>
      <c r="N136" s="235">
        <v>0</v>
      </c>
      <c r="O136" s="23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</row>
    <row r="137" spans="1:67" s="96" customFormat="1" ht="12.75">
      <c r="A137" s="97">
        <f>'Ameacas-Pré-Resposta'!A135</f>
        <v>127</v>
      </c>
      <c r="B137" s="229">
        <f>'Ameacas-Pré-Resposta'!B135</f>
        <v>0</v>
      </c>
      <c r="C137" s="230">
        <f>'Ameacas-Pré-Resposta'!C135</f>
        <v>0</v>
      </c>
      <c r="D137" s="231">
        <f>'Ameacas-Pré-Resposta'!D135</f>
        <v>0</v>
      </c>
      <c r="E137" s="231">
        <f>'Ameacas-Pré-Resposta'!E135</f>
        <v>0</v>
      </c>
      <c r="F137" s="232">
        <f>'Ameacas-Pré-Resposta'!I135</f>
        <v>0</v>
      </c>
      <c r="G137" s="233"/>
      <c r="H137" s="234"/>
      <c r="I137" s="235">
        <v>0</v>
      </c>
      <c r="J137" s="99">
        <f>'Ameacas-Pré-Resposta'!F135</f>
        <v>0</v>
      </c>
      <c r="K137" s="92">
        <f>'Ameacas-Pré-Resposta'!H135</f>
        <v>0</v>
      </c>
      <c r="L137" s="236">
        <f t="shared" si="3"/>
        <v>0</v>
      </c>
      <c r="M137" s="233"/>
      <c r="N137" s="235">
        <v>0</v>
      </c>
      <c r="O137" s="23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  <c r="BN137" s="95"/>
      <c r="BO137" s="95"/>
    </row>
    <row r="138" spans="1:67" s="96" customFormat="1" ht="12.75">
      <c r="A138" s="97">
        <f>'Ameacas-Pré-Resposta'!A136</f>
        <v>128</v>
      </c>
      <c r="B138" s="229">
        <f>'Ameacas-Pré-Resposta'!B136</f>
        <v>0</v>
      </c>
      <c r="C138" s="230">
        <f>'Ameacas-Pré-Resposta'!C136</f>
        <v>0</v>
      </c>
      <c r="D138" s="231">
        <f>'Ameacas-Pré-Resposta'!D136</f>
        <v>0</v>
      </c>
      <c r="E138" s="231">
        <f>'Ameacas-Pré-Resposta'!E136</f>
        <v>0</v>
      </c>
      <c r="F138" s="232">
        <f>'Ameacas-Pré-Resposta'!I136</f>
        <v>0</v>
      </c>
      <c r="G138" s="233"/>
      <c r="H138" s="234"/>
      <c r="I138" s="235">
        <v>0</v>
      </c>
      <c r="J138" s="99">
        <f>'Ameacas-Pré-Resposta'!F136</f>
        <v>0</v>
      </c>
      <c r="K138" s="92">
        <f>'Ameacas-Pré-Resposta'!H136</f>
        <v>0</v>
      </c>
      <c r="L138" s="236">
        <f t="shared" si="3"/>
        <v>0</v>
      </c>
      <c r="M138" s="233"/>
      <c r="N138" s="235">
        <v>0</v>
      </c>
      <c r="O138" s="23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  <c r="BN138" s="95"/>
      <c r="BO138" s="95"/>
    </row>
    <row r="139" spans="1:67" s="96" customFormat="1" ht="12.75">
      <c r="A139" s="97">
        <f>'Ameacas-Pré-Resposta'!A137</f>
        <v>129</v>
      </c>
      <c r="B139" s="229">
        <f>'Ameacas-Pré-Resposta'!B137</f>
        <v>0</v>
      </c>
      <c r="C139" s="230">
        <f>'Ameacas-Pré-Resposta'!C137</f>
        <v>0</v>
      </c>
      <c r="D139" s="231">
        <f>'Ameacas-Pré-Resposta'!D137</f>
        <v>0</v>
      </c>
      <c r="E139" s="231">
        <f>'Ameacas-Pré-Resposta'!E137</f>
        <v>0</v>
      </c>
      <c r="F139" s="232">
        <f>'Ameacas-Pré-Resposta'!I137</f>
        <v>0</v>
      </c>
      <c r="G139" s="233"/>
      <c r="H139" s="234"/>
      <c r="I139" s="235">
        <v>0</v>
      </c>
      <c r="J139" s="99">
        <f>'Ameacas-Pré-Resposta'!F137</f>
        <v>0</v>
      </c>
      <c r="K139" s="92">
        <f>'Ameacas-Pré-Resposta'!H137</f>
        <v>0</v>
      </c>
      <c r="L139" s="236">
        <f aca="true" t="shared" si="4" ref="L139:L170">J139*K139</f>
        <v>0</v>
      </c>
      <c r="M139" s="233"/>
      <c r="N139" s="235">
        <v>0</v>
      </c>
      <c r="O139" s="23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  <c r="BN139" s="95"/>
      <c r="BO139" s="95"/>
    </row>
    <row r="140" spans="1:67" s="96" customFormat="1" ht="12.75">
      <c r="A140" s="97">
        <f>'Ameacas-Pré-Resposta'!A138</f>
        <v>130</v>
      </c>
      <c r="B140" s="229">
        <f>'Ameacas-Pré-Resposta'!B138</f>
        <v>0</v>
      </c>
      <c r="C140" s="230">
        <f>'Ameacas-Pré-Resposta'!C138</f>
        <v>0</v>
      </c>
      <c r="D140" s="231">
        <f>'Ameacas-Pré-Resposta'!D138</f>
        <v>0</v>
      </c>
      <c r="E140" s="231">
        <f>'Ameacas-Pré-Resposta'!E138</f>
        <v>0</v>
      </c>
      <c r="F140" s="232">
        <f>'Ameacas-Pré-Resposta'!I138</f>
        <v>0</v>
      </c>
      <c r="G140" s="233"/>
      <c r="H140" s="234"/>
      <c r="I140" s="235">
        <v>0</v>
      </c>
      <c r="J140" s="99">
        <f>'Ameacas-Pré-Resposta'!F138</f>
        <v>0</v>
      </c>
      <c r="K140" s="92">
        <f>'Ameacas-Pré-Resposta'!H138</f>
        <v>0</v>
      </c>
      <c r="L140" s="236">
        <f t="shared" si="4"/>
        <v>0</v>
      </c>
      <c r="M140" s="233"/>
      <c r="N140" s="235">
        <v>0</v>
      </c>
      <c r="O140" s="23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  <c r="BN140" s="95"/>
      <c r="BO140" s="95"/>
    </row>
    <row r="141" spans="1:67" s="96" customFormat="1" ht="12.75">
      <c r="A141" s="97">
        <f>'Ameacas-Pré-Resposta'!A139</f>
        <v>131</v>
      </c>
      <c r="B141" s="229">
        <f>'Ameacas-Pré-Resposta'!B139</f>
        <v>0</v>
      </c>
      <c r="C141" s="230">
        <f>'Ameacas-Pré-Resposta'!C139</f>
        <v>0</v>
      </c>
      <c r="D141" s="231">
        <f>'Ameacas-Pré-Resposta'!D139</f>
        <v>0</v>
      </c>
      <c r="E141" s="231">
        <f>'Ameacas-Pré-Resposta'!E139</f>
        <v>0</v>
      </c>
      <c r="F141" s="232">
        <f>'Ameacas-Pré-Resposta'!I139</f>
        <v>0</v>
      </c>
      <c r="G141" s="233"/>
      <c r="H141" s="234"/>
      <c r="I141" s="235">
        <v>0</v>
      </c>
      <c r="J141" s="99">
        <f>'Ameacas-Pré-Resposta'!F139</f>
        <v>0</v>
      </c>
      <c r="K141" s="92">
        <f>'Ameacas-Pré-Resposta'!H139</f>
        <v>0</v>
      </c>
      <c r="L141" s="236">
        <f t="shared" si="4"/>
        <v>0</v>
      </c>
      <c r="M141" s="233"/>
      <c r="N141" s="235">
        <v>0</v>
      </c>
      <c r="O141" s="23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</row>
    <row r="142" spans="1:67" s="96" customFormat="1" ht="12.75">
      <c r="A142" s="97">
        <f>'Ameacas-Pré-Resposta'!A140</f>
        <v>132</v>
      </c>
      <c r="B142" s="229">
        <f>'Ameacas-Pré-Resposta'!B140</f>
        <v>0</v>
      </c>
      <c r="C142" s="230">
        <f>'Ameacas-Pré-Resposta'!C140</f>
        <v>0</v>
      </c>
      <c r="D142" s="231">
        <f>'Ameacas-Pré-Resposta'!D140</f>
        <v>0</v>
      </c>
      <c r="E142" s="231">
        <f>'Ameacas-Pré-Resposta'!E140</f>
        <v>0</v>
      </c>
      <c r="F142" s="232">
        <f>'Ameacas-Pré-Resposta'!I140</f>
        <v>0</v>
      </c>
      <c r="G142" s="233"/>
      <c r="H142" s="234"/>
      <c r="I142" s="235">
        <v>0</v>
      </c>
      <c r="J142" s="99">
        <f>'Ameacas-Pré-Resposta'!F140</f>
        <v>0</v>
      </c>
      <c r="K142" s="92">
        <f>'Ameacas-Pré-Resposta'!H140</f>
        <v>0</v>
      </c>
      <c r="L142" s="236">
        <f t="shared" si="4"/>
        <v>0</v>
      </c>
      <c r="M142" s="233"/>
      <c r="N142" s="235">
        <v>0</v>
      </c>
      <c r="O142" s="23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</row>
    <row r="143" spans="1:67" s="96" customFormat="1" ht="12.75">
      <c r="A143" s="97">
        <f>'Ameacas-Pré-Resposta'!A141</f>
        <v>133</v>
      </c>
      <c r="B143" s="229">
        <f>'Ameacas-Pré-Resposta'!B141</f>
        <v>0</v>
      </c>
      <c r="C143" s="230">
        <f>'Ameacas-Pré-Resposta'!C141</f>
        <v>0</v>
      </c>
      <c r="D143" s="231">
        <f>'Ameacas-Pré-Resposta'!D141</f>
        <v>0</v>
      </c>
      <c r="E143" s="231">
        <f>'Ameacas-Pré-Resposta'!E141</f>
        <v>0</v>
      </c>
      <c r="F143" s="232">
        <f>'Ameacas-Pré-Resposta'!I141</f>
        <v>0</v>
      </c>
      <c r="G143" s="233"/>
      <c r="H143" s="234"/>
      <c r="I143" s="235">
        <v>0</v>
      </c>
      <c r="J143" s="99">
        <f>'Ameacas-Pré-Resposta'!F141</f>
        <v>0</v>
      </c>
      <c r="K143" s="92">
        <f>'Ameacas-Pré-Resposta'!H141</f>
        <v>0</v>
      </c>
      <c r="L143" s="236">
        <f t="shared" si="4"/>
        <v>0</v>
      </c>
      <c r="M143" s="233"/>
      <c r="N143" s="235">
        <v>0</v>
      </c>
      <c r="O143" s="23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  <c r="BN143" s="95"/>
      <c r="BO143" s="95"/>
    </row>
    <row r="144" spans="1:67" s="96" customFormat="1" ht="12.75">
      <c r="A144" s="97">
        <f>'Ameacas-Pré-Resposta'!A142</f>
        <v>134</v>
      </c>
      <c r="B144" s="229">
        <f>'Ameacas-Pré-Resposta'!B142</f>
        <v>0</v>
      </c>
      <c r="C144" s="230">
        <f>'Ameacas-Pré-Resposta'!C142</f>
        <v>0</v>
      </c>
      <c r="D144" s="231">
        <f>'Ameacas-Pré-Resposta'!D142</f>
        <v>0</v>
      </c>
      <c r="E144" s="231">
        <f>'Ameacas-Pré-Resposta'!E142</f>
        <v>0</v>
      </c>
      <c r="F144" s="232">
        <f>'Ameacas-Pré-Resposta'!I142</f>
        <v>0</v>
      </c>
      <c r="G144" s="233"/>
      <c r="H144" s="234"/>
      <c r="I144" s="235">
        <v>0</v>
      </c>
      <c r="J144" s="99">
        <f>'Ameacas-Pré-Resposta'!F142</f>
        <v>0</v>
      </c>
      <c r="K144" s="92">
        <f>'Ameacas-Pré-Resposta'!H142</f>
        <v>0</v>
      </c>
      <c r="L144" s="236">
        <f t="shared" si="4"/>
        <v>0</v>
      </c>
      <c r="M144" s="233"/>
      <c r="N144" s="235">
        <v>0</v>
      </c>
      <c r="O144" s="23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  <c r="BM144" s="95"/>
      <c r="BN144" s="95"/>
      <c r="BO144" s="95"/>
    </row>
    <row r="145" spans="1:67" s="96" customFormat="1" ht="12.75">
      <c r="A145" s="97">
        <f>'Ameacas-Pré-Resposta'!A143</f>
        <v>135</v>
      </c>
      <c r="B145" s="229">
        <f>'Ameacas-Pré-Resposta'!B143</f>
        <v>0</v>
      </c>
      <c r="C145" s="230">
        <f>'Ameacas-Pré-Resposta'!C143</f>
        <v>0</v>
      </c>
      <c r="D145" s="231">
        <f>'Ameacas-Pré-Resposta'!D143</f>
        <v>0</v>
      </c>
      <c r="E145" s="231">
        <f>'Ameacas-Pré-Resposta'!E143</f>
        <v>0</v>
      </c>
      <c r="F145" s="232">
        <f>'Ameacas-Pré-Resposta'!I143</f>
        <v>0</v>
      </c>
      <c r="G145" s="233"/>
      <c r="H145" s="234"/>
      <c r="I145" s="235">
        <v>0</v>
      </c>
      <c r="J145" s="99">
        <f>'Ameacas-Pré-Resposta'!F143</f>
        <v>0</v>
      </c>
      <c r="K145" s="92">
        <f>'Ameacas-Pré-Resposta'!H143</f>
        <v>0</v>
      </c>
      <c r="L145" s="236">
        <f t="shared" si="4"/>
        <v>0</v>
      </c>
      <c r="M145" s="233"/>
      <c r="N145" s="235">
        <v>0</v>
      </c>
      <c r="O145" s="23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</row>
    <row r="146" spans="1:67" s="96" customFormat="1" ht="12.75">
      <c r="A146" s="97">
        <f>'Ameacas-Pré-Resposta'!A144</f>
        <v>136</v>
      </c>
      <c r="B146" s="229">
        <f>'Ameacas-Pré-Resposta'!B144</f>
        <v>0</v>
      </c>
      <c r="C146" s="230">
        <f>'Ameacas-Pré-Resposta'!C144</f>
        <v>0</v>
      </c>
      <c r="D146" s="231">
        <f>'Ameacas-Pré-Resposta'!D144</f>
        <v>0</v>
      </c>
      <c r="E146" s="231">
        <f>'Ameacas-Pré-Resposta'!E144</f>
        <v>0</v>
      </c>
      <c r="F146" s="232">
        <f>'Ameacas-Pré-Resposta'!I144</f>
        <v>0</v>
      </c>
      <c r="G146" s="233"/>
      <c r="H146" s="234"/>
      <c r="I146" s="235">
        <v>0</v>
      </c>
      <c r="J146" s="99">
        <f>'Ameacas-Pré-Resposta'!F144</f>
        <v>0</v>
      </c>
      <c r="K146" s="92">
        <f>'Ameacas-Pré-Resposta'!H144</f>
        <v>0</v>
      </c>
      <c r="L146" s="236">
        <f t="shared" si="4"/>
        <v>0</v>
      </c>
      <c r="M146" s="233"/>
      <c r="N146" s="235">
        <v>0</v>
      </c>
      <c r="O146" s="23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  <c r="BN146" s="95"/>
      <c r="BO146" s="95"/>
    </row>
    <row r="147" spans="1:67" s="96" customFormat="1" ht="12.75">
      <c r="A147" s="97">
        <f>'Ameacas-Pré-Resposta'!A145</f>
        <v>137</v>
      </c>
      <c r="B147" s="229">
        <f>'Ameacas-Pré-Resposta'!B145</f>
        <v>0</v>
      </c>
      <c r="C147" s="230">
        <f>'Ameacas-Pré-Resposta'!C145</f>
        <v>0</v>
      </c>
      <c r="D147" s="231">
        <f>'Ameacas-Pré-Resposta'!D145</f>
        <v>0</v>
      </c>
      <c r="E147" s="231">
        <f>'Ameacas-Pré-Resposta'!E145</f>
        <v>0</v>
      </c>
      <c r="F147" s="232">
        <f>'Ameacas-Pré-Resposta'!I145</f>
        <v>0</v>
      </c>
      <c r="G147" s="233"/>
      <c r="H147" s="234"/>
      <c r="I147" s="235">
        <v>0</v>
      </c>
      <c r="J147" s="99">
        <f>'Ameacas-Pré-Resposta'!F145</f>
        <v>0</v>
      </c>
      <c r="K147" s="92">
        <f>'Ameacas-Pré-Resposta'!H145</f>
        <v>0</v>
      </c>
      <c r="L147" s="236">
        <f t="shared" si="4"/>
        <v>0</v>
      </c>
      <c r="M147" s="233"/>
      <c r="N147" s="235">
        <v>0</v>
      </c>
      <c r="O147" s="23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  <c r="BN147" s="95"/>
      <c r="BO147" s="95"/>
    </row>
    <row r="148" spans="1:67" s="96" customFormat="1" ht="12.75">
      <c r="A148" s="97">
        <f>'Ameacas-Pré-Resposta'!A146</f>
        <v>138</v>
      </c>
      <c r="B148" s="229">
        <f>'Ameacas-Pré-Resposta'!B146</f>
        <v>0</v>
      </c>
      <c r="C148" s="230">
        <f>'Ameacas-Pré-Resposta'!C146</f>
        <v>0</v>
      </c>
      <c r="D148" s="231">
        <f>'Ameacas-Pré-Resposta'!D146</f>
        <v>0</v>
      </c>
      <c r="E148" s="231">
        <f>'Ameacas-Pré-Resposta'!E146</f>
        <v>0</v>
      </c>
      <c r="F148" s="232">
        <f>'Ameacas-Pré-Resposta'!I146</f>
        <v>0</v>
      </c>
      <c r="G148" s="233"/>
      <c r="H148" s="234"/>
      <c r="I148" s="235">
        <v>0</v>
      </c>
      <c r="J148" s="99">
        <f>'Ameacas-Pré-Resposta'!F146</f>
        <v>0</v>
      </c>
      <c r="K148" s="92">
        <f>'Ameacas-Pré-Resposta'!H146</f>
        <v>0</v>
      </c>
      <c r="L148" s="236">
        <f t="shared" si="4"/>
        <v>0</v>
      </c>
      <c r="M148" s="233"/>
      <c r="N148" s="235">
        <v>0</v>
      </c>
      <c r="O148" s="23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  <c r="BM148" s="95"/>
      <c r="BN148" s="95"/>
      <c r="BO148" s="95"/>
    </row>
    <row r="149" spans="1:67" s="96" customFormat="1" ht="12.75">
      <c r="A149" s="97">
        <f>'Ameacas-Pré-Resposta'!A147</f>
        <v>139</v>
      </c>
      <c r="B149" s="229">
        <f>'Ameacas-Pré-Resposta'!B147</f>
        <v>0</v>
      </c>
      <c r="C149" s="230">
        <f>'Ameacas-Pré-Resposta'!C147</f>
        <v>0</v>
      </c>
      <c r="D149" s="231">
        <f>'Ameacas-Pré-Resposta'!D147</f>
        <v>0</v>
      </c>
      <c r="E149" s="231">
        <f>'Ameacas-Pré-Resposta'!E147</f>
        <v>0</v>
      </c>
      <c r="F149" s="232">
        <f>'Ameacas-Pré-Resposta'!I147</f>
        <v>0</v>
      </c>
      <c r="G149" s="233"/>
      <c r="H149" s="234"/>
      <c r="I149" s="235">
        <v>0</v>
      </c>
      <c r="J149" s="99">
        <f>'Ameacas-Pré-Resposta'!F147</f>
        <v>0</v>
      </c>
      <c r="K149" s="92">
        <f>'Ameacas-Pré-Resposta'!H147</f>
        <v>0</v>
      </c>
      <c r="L149" s="236">
        <f t="shared" si="4"/>
        <v>0</v>
      </c>
      <c r="M149" s="233"/>
      <c r="N149" s="235">
        <v>0</v>
      </c>
      <c r="O149" s="23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  <c r="BO149" s="95"/>
    </row>
    <row r="150" spans="1:67" s="96" customFormat="1" ht="12.75">
      <c r="A150" s="97">
        <f>'Ameacas-Pré-Resposta'!A148</f>
        <v>140</v>
      </c>
      <c r="B150" s="229">
        <f>'Ameacas-Pré-Resposta'!B148</f>
        <v>0</v>
      </c>
      <c r="C150" s="230">
        <f>'Ameacas-Pré-Resposta'!C148</f>
        <v>0</v>
      </c>
      <c r="D150" s="231">
        <f>'Ameacas-Pré-Resposta'!D148</f>
        <v>0</v>
      </c>
      <c r="E150" s="231">
        <f>'Ameacas-Pré-Resposta'!E148</f>
        <v>0</v>
      </c>
      <c r="F150" s="232">
        <f>'Ameacas-Pré-Resposta'!I148</f>
        <v>0</v>
      </c>
      <c r="G150" s="233"/>
      <c r="H150" s="234"/>
      <c r="I150" s="235">
        <v>0</v>
      </c>
      <c r="J150" s="99">
        <f>'Ameacas-Pré-Resposta'!F148</f>
        <v>0</v>
      </c>
      <c r="K150" s="92">
        <f>'Ameacas-Pré-Resposta'!H148</f>
        <v>0</v>
      </c>
      <c r="L150" s="236">
        <f t="shared" si="4"/>
        <v>0</v>
      </c>
      <c r="M150" s="233"/>
      <c r="N150" s="235">
        <v>0</v>
      </c>
      <c r="O150" s="23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95"/>
      <c r="BN150" s="95"/>
      <c r="BO150" s="95"/>
    </row>
    <row r="151" spans="1:67" s="96" customFormat="1" ht="12.75">
      <c r="A151" s="97">
        <f>'Ameacas-Pré-Resposta'!A149</f>
        <v>141</v>
      </c>
      <c r="B151" s="229">
        <f>'Ameacas-Pré-Resposta'!B149</f>
        <v>0</v>
      </c>
      <c r="C151" s="230">
        <f>'Ameacas-Pré-Resposta'!C149</f>
        <v>0</v>
      </c>
      <c r="D151" s="231">
        <f>'Ameacas-Pré-Resposta'!D149</f>
        <v>0</v>
      </c>
      <c r="E151" s="231">
        <f>'Ameacas-Pré-Resposta'!E149</f>
        <v>0</v>
      </c>
      <c r="F151" s="232">
        <f>'Ameacas-Pré-Resposta'!I149</f>
        <v>0</v>
      </c>
      <c r="G151" s="233"/>
      <c r="H151" s="234"/>
      <c r="I151" s="235">
        <v>0</v>
      </c>
      <c r="J151" s="99">
        <f>'Ameacas-Pré-Resposta'!F149</f>
        <v>0</v>
      </c>
      <c r="K151" s="92">
        <f>'Ameacas-Pré-Resposta'!H149</f>
        <v>0</v>
      </c>
      <c r="L151" s="236">
        <f t="shared" si="4"/>
        <v>0</v>
      </c>
      <c r="M151" s="233"/>
      <c r="N151" s="235">
        <v>0</v>
      </c>
      <c r="O151" s="23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5"/>
      <c r="BM151" s="95"/>
      <c r="BN151" s="95"/>
      <c r="BO151" s="95"/>
    </row>
    <row r="152" spans="1:67" s="96" customFormat="1" ht="12.75">
      <c r="A152" s="97">
        <f>'Ameacas-Pré-Resposta'!A150</f>
        <v>142</v>
      </c>
      <c r="B152" s="229">
        <f>'Ameacas-Pré-Resposta'!B150</f>
        <v>0</v>
      </c>
      <c r="C152" s="230">
        <f>'Ameacas-Pré-Resposta'!C150</f>
        <v>0</v>
      </c>
      <c r="D152" s="231">
        <f>'Ameacas-Pré-Resposta'!D150</f>
        <v>0</v>
      </c>
      <c r="E152" s="231">
        <f>'Ameacas-Pré-Resposta'!E150</f>
        <v>0</v>
      </c>
      <c r="F152" s="232">
        <f>'Ameacas-Pré-Resposta'!I150</f>
        <v>0</v>
      </c>
      <c r="G152" s="233"/>
      <c r="H152" s="234"/>
      <c r="I152" s="235">
        <v>0</v>
      </c>
      <c r="J152" s="99">
        <f>'Ameacas-Pré-Resposta'!F150</f>
        <v>0</v>
      </c>
      <c r="K152" s="92">
        <f>'Ameacas-Pré-Resposta'!H150</f>
        <v>0</v>
      </c>
      <c r="L152" s="236">
        <f t="shared" si="4"/>
        <v>0</v>
      </c>
      <c r="M152" s="233"/>
      <c r="N152" s="235">
        <v>0</v>
      </c>
      <c r="O152" s="23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5"/>
      <c r="BL152" s="95"/>
      <c r="BM152" s="95"/>
      <c r="BN152" s="95"/>
      <c r="BO152" s="95"/>
    </row>
    <row r="153" spans="1:67" s="96" customFormat="1" ht="12.75">
      <c r="A153" s="97">
        <f>'Ameacas-Pré-Resposta'!A151</f>
        <v>143</v>
      </c>
      <c r="B153" s="229">
        <f>'Ameacas-Pré-Resposta'!B151</f>
        <v>0</v>
      </c>
      <c r="C153" s="230">
        <f>'Ameacas-Pré-Resposta'!C151</f>
        <v>0</v>
      </c>
      <c r="D153" s="231">
        <f>'Ameacas-Pré-Resposta'!D151</f>
        <v>0</v>
      </c>
      <c r="E153" s="231">
        <f>'Ameacas-Pré-Resposta'!E151</f>
        <v>0</v>
      </c>
      <c r="F153" s="232">
        <f>'Ameacas-Pré-Resposta'!I151</f>
        <v>0</v>
      </c>
      <c r="G153" s="233"/>
      <c r="H153" s="234"/>
      <c r="I153" s="235">
        <v>0</v>
      </c>
      <c r="J153" s="99">
        <f>'Ameacas-Pré-Resposta'!F151</f>
        <v>0</v>
      </c>
      <c r="K153" s="92">
        <f>'Ameacas-Pré-Resposta'!H151</f>
        <v>0</v>
      </c>
      <c r="L153" s="236">
        <f t="shared" si="4"/>
        <v>0</v>
      </c>
      <c r="M153" s="233"/>
      <c r="N153" s="235">
        <v>0</v>
      </c>
      <c r="O153" s="23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95"/>
    </row>
    <row r="154" spans="1:67" s="96" customFormat="1" ht="12.75">
      <c r="A154" s="97">
        <f>'Ameacas-Pré-Resposta'!A152</f>
        <v>144</v>
      </c>
      <c r="B154" s="229">
        <f>'Ameacas-Pré-Resposta'!B152</f>
        <v>0</v>
      </c>
      <c r="C154" s="230">
        <f>'Ameacas-Pré-Resposta'!C152</f>
        <v>0</v>
      </c>
      <c r="D154" s="231">
        <f>'Ameacas-Pré-Resposta'!D152</f>
        <v>0</v>
      </c>
      <c r="E154" s="231">
        <f>'Ameacas-Pré-Resposta'!E152</f>
        <v>0</v>
      </c>
      <c r="F154" s="232">
        <f>'Ameacas-Pré-Resposta'!I152</f>
        <v>0</v>
      </c>
      <c r="G154" s="233"/>
      <c r="H154" s="234"/>
      <c r="I154" s="235">
        <v>0</v>
      </c>
      <c r="J154" s="99">
        <f>'Ameacas-Pré-Resposta'!F152</f>
        <v>0</v>
      </c>
      <c r="K154" s="92">
        <f>'Ameacas-Pré-Resposta'!H152</f>
        <v>0</v>
      </c>
      <c r="L154" s="236">
        <f t="shared" si="4"/>
        <v>0</v>
      </c>
      <c r="M154" s="233"/>
      <c r="N154" s="235">
        <v>0</v>
      </c>
      <c r="O154" s="23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  <c r="BM154" s="95"/>
      <c r="BN154" s="95"/>
      <c r="BO154" s="95"/>
    </row>
    <row r="155" spans="1:67" s="96" customFormat="1" ht="12.75">
      <c r="A155" s="97">
        <f>'Ameacas-Pré-Resposta'!A153</f>
        <v>145</v>
      </c>
      <c r="B155" s="229">
        <f>'Ameacas-Pré-Resposta'!B153</f>
        <v>0</v>
      </c>
      <c r="C155" s="230">
        <f>'Ameacas-Pré-Resposta'!C153</f>
        <v>0</v>
      </c>
      <c r="D155" s="231">
        <f>'Ameacas-Pré-Resposta'!D153</f>
        <v>0</v>
      </c>
      <c r="E155" s="231">
        <f>'Ameacas-Pré-Resposta'!E153</f>
        <v>0</v>
      </c>
      <c r="F155" s="232">
        <f>'Ameacas-Pré-Resposta'!I153</f>
        <v>0</v>
      </c>
      <c r="G155" s="233"/>
      <c r="H155" s="234"/>
      <c r="I155" s="235">
        <v>0</v>
      </c>
      <c r="J155" s="99">
        <f>'Ameacas-Pré-Resposta'!F153</f>
        <v>0</v>
      </c>
      <c r="K155" s="92">
        <f>'Ameacas-Pré-Resposta'!H153</f>
        <v>0</v>
      </c>
      <c r="L155" s="236">
        <f t="shared" si="4"/>
        <v>0</v>
      </c>
      <c r="M155" s="233"/>
      <c r="N155" s="235">
        <v>0</v>
      </c>
      <c r="O155" s="23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  <c r="BN155" s="95"/>
      <c r="BO155" s="95"/>
    </row>
    <row r="156" spans="1:67" s="96" customFormat="1" ht="12.75">
      <c r="A156" s="97">
        <f>'Ameacas-Pré-Resposta'!A154</f>
        <v>146</v>
      </c>
      <c r="B156" s="229">
        <f>'Ameacas-Pré-Resposta'!B154</f>
        <v>0</v>
      </c>
      <c r="C156" s="230">
        <f>'Ameacas-Pré-Resposta'!C154</f>
        <v>0</v>
      </c>
      <c r="D156" s="231">
        <f>'Ameacas-Pré-Resposta'!D154</f>
        <v>0</v>
      </c>
      <c r="E156" s="231">
        <f>'Ameacas-Pré-Resposta'!E154</f>
        <v>0</v>
      </c>
      <c r="F156" s="232">
        <f>'Ameacas-Pré-Resposta'!I154</f>
        <v>0</v>
      </c>
      <c r="G156" s="233"/>
      <c r="H156" s="234"/>
      <c r="I156" s="235">
        <v>0</v>
      </c>
      <c r="J156" s="99">
        <f>'Ameacas-Pré-Resposta'!F154</f>
        <v>0</v>
      </c>
      <c r="K156" s="92">
        <f>'Ameacas-Pré-Resposta'!H154</f>
        <v>0</v>
      </c>
      <c r="L156" s="236">
        <f t="shared" si="4"/>
        <v>0</v>
      </c>
      <c r="M156" s="233"/>
      <c r="N156" s="235">
        <v>0</v>
      </c>
      <c r="O156" s="23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  <c r="BN156" s="95"/>
      <c r="BO156" s="95"/>
    </row>
    <row r="157" spans="1:67" s="96" customFormat="1" ht="12.75">
      <c r="A157" s="97">
        <f>'Ameacas-Pré-Resposta'!A155</f>
        <v>147</v>
      </c>
      <c r="B157" s="229">
        <f>'Ameacas-Pré-Resposta'!B155</f>
        <v>0</v>
      </c>
      <c r="C157" s="230">
        <f>'Ameacas-Pré-Resposta'!C155</f>
        <v>0</v>
      </c>
      <c r="D157" s="231">
        <f>'Ameacas-Pré-Resposta'!D155</f>
        <v>0</v>
      </c>
      <c r="E157" s="231">
        <f>'Ameacas-Pré-Resposta'!E155</f>
        <v>0</v>
      </c>
      <c r="F157" s="232">
        <f>'Ameacas-Pré-Resposta'!I155</f>
        <v>0</v>
      </c>
      <c r="G157" s="233"/>
      <c r="H157" s="234"/>
      <c r="I157" s="235">
        <v>0</v>
      </c>
      <c r="J157" s="99">
        <f>'Ameacas-Pré-Resposta'!F155</f>
        <v>0</v>
      </c>
      <c r="K157" s="92">
        <f>'Ameacas-Pré-Resposta'!H155</f>
        <v>0</v>
      </c>
      <c r="L157" s="236">
        <f t="shared" si="4"/>
        <v>0</v>
      </c>
      <c r="M157" s="233"/>
      <c r="N157" s="235">
        <v>0</v>
      </c>
      <c r="O157" s="23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</row>
    <row r="158" spans="1:67" s="96" customFormat="1" ht="12.75">
      <c r="A158" s="97">
        <f>'Ameacas-Pré-Resposta'!A156</f>
        <v>148</v>
      </c>
      <c r="B158" s="229">
        <f>'Ameacas-Pré-Resposta'!B156</f>
        <v>0</v>
      </c>
      <c r="C158" s="230">
        <f>'Ameacas-Pré-Resposta'!C156</f>
        <v>0</v>
      </c>
      <c r="D158" s="231">
        <f>'Ameacas-Pré-Resposta'!D156</f>
        <v>0</v>
      </c>
      <c r="E158" s="231">
        <f>'Ameacas-Pré-Resposta'!E156</f>
        <v>0</v>
      </c>
      <c r="F158" s="232">
        <f>'Ameacas-Pré-Resposta'!I156</f>
        <v>0</v>
      </c>
      <c r="G158" s="233"/>
      <c r="H158" s="234"/>
      <c r="I158" s="235">
        <v>0</v>
      </c>
      <c r="J158" s="99">
        <f>'Ameacas-Pré-Resposta'!F156</f>
        <v>0</v>
      </c>
      <c r="K158" s="92">
        <f>'Ameacas-Pré-Resposta'!H156</f>
        <v>0</v>
      </c>
      <c r="L158" s="236">
        <f t="shared" si="4"/>
        <v>0</v>
      </c>
      <c r="M158" s="233"/>
      <c r="N158" s="235">
        <v>0</v>
      </c>
      <c r="O158" s="23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  <c r="BN158" s="95"/>
      <c r="BO158" s="95"/>
    </row>
    <row r="159" spans="1:67" s="96" customFormat="1" ht="12.75">
      <c r="A159" s="97">
        <f>'Ameacas-Pré-Resposta'!A157</f>
        <v>149</v>
      </c>
      <c r="B159" s="229">
        <f>'Ameacas-Pré-Resposta'!B157</f>
        <v>0</v>
      </c>
      <c r="C159" s="230">
        <f>'Ameacas-Pré-Resposta'!C157</f>
        <v>0</v>
      </c>
      <c r="D159" s="231">
        <f>'Ameacas-Pré-Resposta'!D157</f>
        <v>0</v>
      </c>
      <c r="E159" s="231">
        <f>'Ameacas-Pré-Resposta'!E157</f>
        <v>0</v>
      </c>
      <c r="F159" s="232">
        <f>'Ameacas-Pré-Resposta'!I157</f>
        <v>0</v>
      </c>
      <c r="G159" s="233"/>
      <c r="H159" s="234"/>
      <c r="I159" s="235">
        <v>0</v>
      </c>
      <c r="J159" s="99">
        <f>'Ameacas-Pré-Resposta'!F157</f>
        <v>0</v>
      </c>
      <c r="K159" s="92">
        <f>'Ameacas-Pré-Resposta'!H157</f>
        <v>0</v>
      </c>
      <c r="L159" s="236">
        <f t="shared" si="4"/>
        <v>0</v>
      </c>
      <c r="M159" s="233"/>
      <c r="N159" s="235">
        <v>0</v>
      </c>
      <c r="O159" s="23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</row>
    <row r="160" spans="1:67" s="96" customFormat="1" ht="12.75">
      <c r="A160" s="97">
        <f>'Ameacas-Pré-Resposta'!A158</f>
        <v>150</v>
      </c>
      <c r="B160" s="229">
        <f>'Ameacas-Pré-Resposta'!B158</f>
        <v>0</v>
      </c>
      <c r="C160" s="230">
        <f>'Ameacas-Pré-Resposta'!C158</f>
        <v>0</v>
      </c>
      <c r="D160" s="231">
        <f>'Ameacas-Pré-Resposta'!D158</f>
        <v>0</v>
      </c>
      <c r="E160" s="231">
        <f>'Ameacas-Pré-Resposta'!E158</f>
        <v>0</v>
      </c>
      <c r="F160" s="232">
        <f>'Ameacas-Pré-Resposta'!I158</f>
        <v>0</v>
      </c>
      <c r="G160" s="233"/>
      <c r="H160" s="234"/>
      <c r="I160" s="235">
        <v>0</v>
      </c>
      <c r="J160" s="99">
        <f>'Ameacas-Pré-Resposta'!F158</f>
        <v>0</v>
      </c>
      <c r="K160" s="92">
        <f>'Ameacas-Pré-Resposta'!H158</f>
        <v>0</v>
      </c>
      <c r="L160" s="236">
        <f t="shared" si="4"/>
        <v>0</v>
      </c>
      <c r="M160" s="233"/>
      <c r="N160" s="235">
        <v>0</v>
      </c>
      <c r="O160" s="23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</row>
    <row r="161" spans="1:67" s="96" customFormat="1" ht="12.75">
      <c r="A161" s="97">
        <f>'Ameacas-Pré-Resposta'!A159</f>
        <v>151</v>
      </c>
      <c r="B161" s="229">
        <f>'Ameacas-Pré-Resposta'!B159</f>
        <v>0</v>
      </c>
      <c r="C161" s="230">
        <f>'Ameacas-Pré-Resposta'!C159</f>
        <v>0</v>
      </c>
      <c r="D161" s="231">
        <f>'Ameacas-Pré-Resposta'!D159</f>
        <v>0</v>
      </c>
      <c r="E161" s="231">
        <f>'Ameacas-Pré-Resposta'!E159</f>
        <v>0</v>
      </c>
      <c r="F161" s="232">
        <f>'Ameacas-Pré-Resposta'!I159</f>
        <v>0</v>
      </c>
      <c r="G161" s="233"/>
      <c r="H161" s="234"/>
      <c r="I161" s="235">
        <v>0</v>
      </c>
      <c r="J161" s="99">
        <f>'Ameacas-Pré-Resposta'!F159</f>
        <v>0</v>
      </c>
      <c r="K161" s="92">
        <f>'Ameacas-Pré-Resposta'!H159</f>
        <v>0</v>
      </c>
      <c r="L161" s="236">
        <f t="shared" si="4"/>
        <v>0</v>
      </c>
      <c r="M161" s="233"/>
      <c r="N161" s="235">
        <v>0</v>
      </c>
      <c r="O161" s="23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  <c r="BN161" s="95"/>
      <c r="BO161" s="95"/>
    </row>
    <row r="162" spans="1:67" s="96" customFormat="1" ht="12.75">
      <c r="A162" s="97">
        <f>'Ameacas-Pré-Resposta'!A160</f>
        <v>152</v>
      </c>
      <c r="B162" s="229">
        <f>'Ameacas-Pré-Resposta'!B160</f>
        <v>0</v>
      </c>
      <c r="C162" s="230">
        <f>'Ameacas-Pré-Resposta'!C160</f>
        <v>0</v>
      </c>
      <c r="D162" s="231">
        <f>'Ameacas-Pré-Resposta'!D160</f>
        <v>0</v>
      </c>
      <c r="E162" s="231">
        <f>'Ameacas-Pré-Resposta'!E160</f>
        <v>0</v>
      </c>
      <c r="F162" s="232">
        <f>'Ameacas-Pré-Resposta'!I160</f>
        <v>0</v>
      </c>
      <c r="G162" s="233"/>
      <c r="H162" s="234"/>
      <c r="I162" s="235">
        <v>0</v>
      </c>
      <c r="J162" s="99">
        <f>'Ameacas-Pré-Resposta'!F160</f>
        <v>0</v>
      </c>
      <c r="K162" s="92">
        <f>'Ameacas-Pré-Resposta'!H160</f>
        <v>0</v>
      </c>
      <c r="L162" s="236">
        <f t="shared" si="4"/>
        <v>0</v>
      </c>
      <c r="M162" s="233"/>
      <c r="N162" s="235">
        <v>0</v>
      </c>
      <c r="O162" s="23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  <c r="BF162" s="95"/>
      <c r="BG162" s="95"/>
      <c r="BH162" s="95"/>
      <c r="BI162" s="95"/>
      <c r="BJ162" s="95"/>
      <c r="BK162" s="95"/>
      <c r="BL162" s="95"/>
      <c r="BM162" s="95"/>
      <c r="BN162" s="95"/>
      <c r="BO162" s="95"/>
    </row>
    <row r="163" spans="1:67" s="96" customFormat="1" ht="12.75">
      <c r="A163" s="97">
        <f>'Ameacas-Pré-Resposta'!A161</f>
        <v>153</v>
      </c>
      <c r="B163" s="229">
        <f>'Ameacas-Pré-Resposta'!B161</f>
        <v>0</v>
      </c>
      <c r="C163" s="230">
        <f>'Ameacas-Pré-Resposta'!C161</f>
        <v>0</v>
      </c>
      <c r="D163" s="231">
        <f>'Ameacas-Pré-Resposta'!D161</f>
        <v>0</v>
      </c>
      <c r="E163" s="231">
        <f>'Ameacas-Pré-Resposta'!E161</f>
        <v>0</v>
      </c>
      <c r="F163" s="232">
        <f>'Ameacas-Pré-Resposta'!I161</f>
        <v>0</v>
      </c>
      <c r="G163" s="233"/>
      <c r="H163" s="234"/>
      <c r="I163" s="235">
        <v>0</v>
      </c>
      <c r="J163" s="99">
        <f>'Ameacas-Pré-Resposta'!F161</f>
        <v>0</v>
      </c>
      <c r="K163" s="92">
        <f>'Ameacas-Pré-Resposta'!H161</f>
        <v>0</v>
      </c>
      <c r="L163" s="236">
        <f t="shared" si="4"/>
        <v>0</v>
      </c>
      <c r="M163" s="233"/>
      <c r="N163" s="235">
        <v>0</v>
      </c>
      <c r="O163" s="23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</row>
    <row r="164" spans="1:67" s="96" customFormat="1" ht="12.75">
      <c r="A164" s="97">
        <f>'Ameacas-Pré-Resposta'!A162</f>
        <v>154</v>
      </c>
      <c r="B164" s="229">
        <f>'Ameacas-Pré-Resposta'!B162</f>
        <v>0</v>
      </c>
      <c r="C164" s="237">
        <f>'Ameacas-Pré-Resposta'!C162</f>
        <v>0</v>
      </c>
      <c r="D164" s="231">
        <f>'Ameacas-Pré-Resposta'!D162</f>
        <v>0</v>
      </c>
      <c r="E164" s="231">
        <f>'Ameacas-Pré-Resposta'!E162</f>
        <v>0</v>
      </c>
      <c r="F164" s="232">
        <f>'Ameacas-Pré-Resposta'!I162</f>
        <v>0</v>
      </c>
      <c r="G164" s="233"/>
      <c r="H164" s="234"/>
      <c r="I164" s="235">
        <v>0</v>
      </c>
      <c r="J164" s="99">
        <f>'Ameacas-Pré-Resposta'!F162</f>
        <v>0</v>
      </c>
      <c r="K164" s="92">
        <f>'Ameacas-Pré-Resposta'!H162</f>
        <v>0</v>
      </c>
      <c r="L164" s="236">
        <f t="shared" si="4"/>
        <v>0</v>
      </c>
      <c r="M164" s="233"/>
      <c r="N164" s="235">
        <v>0</v>
      </c>
      <c r="O164" s="23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</row>
    <row r="165" spans="1:67" s="96" customFormat="1" ht="12.75">
      <c r="A165" s="97">
        <f>'Ameacas-Pré-Resposta'!A163</f>
        <v>155</v>
      </c>
      <c r="B165" s="229">
        <f>'Ameacas-Pré-Resposta'!B163</f>
        <v>0</v>
      </c>
      <c r="C165" s="237">
        <f>'Ameacas-Pré-Resposta'!C163</f>
        <v>0</v>
      </c>
      <c r="D165" s="231">
        <f>'Ameacas-Pré-Resposta'!D163</f>
        <v>0</v>
      </c>
      <c r="E165" s="231">
        <f>'Ameacas-Pré-Resposta'!E163</f>
        <v>0</v>
      </c>
      <c r="F165" s="232">
        <f>'Ameacas-Pré-Resposta'!I163</f>
        <v>0</v>
      </c>
      <c r="G165" s="233"/>
      <c r="H165" s="234"/>
      <c r="I165" s="235">
        <v>0</v>
      </c>
      <c r="J165" s="99">
        <f>'Ameacas-Pré-Resposta'!F163</f>
        <v>0</v>
      </c>
      <c r="K165" s="92">
        <f>'Ameacas-Pré-Resposta'!H163</f>
        <v>0</v>
      </c>
      <c r="L165" s="236">
        <f t="shared" si="4"/>
        <v>0</v>
      </c>
      <c r="M165" s="233"/>
      <c r="N165" s="235">
        <v>0</v>
      </c>
      <c r="O165" s="23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  <c r="BM165" s="95"/>
      <c r="BN165" s="95"/>
      <c r="BO165" s="95"/>
    </row>
    <row r="166" spans="1:67" s="96" customFormat="1" ht="12.75">
      <c r="A166" s="97">
        <f>'Ameacas-Pré-Resposta'!A164</f>
        <v>156</v>
      </c>
      <c r="B166" s="229">
        <f>'Ameacas-Pré-Resposta'!B164</f>
        <v>0</v>
      </c>
      <c r="C166" s="230">
        <f>'Ameacas-Pré-Resposta'!C164</f>
        <v>0</v>
      </c>
      <c r="D166" s="231">
        <f>'Ameacas-Pré-Resposta'!D164</f>
        <v>0</v>
      </c>
      <c r="E166" s="231">
        <f>'Ameacas-Pré-Resposta'!E164</f>
        <v>0</v>
      </c>
      <c r="F166" s="232">
        <f>'Ameacas-Pré-Resposta'!I164</f>
        <v>0</v>
      </c>
      <c r="G166" s="233"/>
      <c r="H166" s="234"/>
      <c r="I166" s="235">
        <v>0</v>
      </c>
      <c r="J166" s="99">
        <f>'Ameacas-Pré-Resposta'!F164</f>
        <v>0</v>
      </c>
      <c r="K166" s="92">
        <f>'Ameacas-Pré-Resposta'!H164</f>
        <v>0</v>
      </c>
      <c r="L166" s="236">
        <f t="shared" si="4"/>
        <v>0</v>
      </c>
      <c r="M166" s="233"/>
      <c r="N166" s="235">
        <v>0</v>
      </c>
      <c r="O166" s="23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  <c r="BN166" s="95"/>
      <c r="BO166" s="95"/>
    </row>
    <row r="167" spans="1:67" s="96" customFormat="1" ht="12.75">
      <c r="A167" s="97">
        <f>'Ameacas-Pré-Resposta'!A165</f>
        <v>157</v>
      </c>
      <c r="B167" s="229">
        <f>'Ameacas-Pré-Resposta'!B165</f>
        <v>0</v>
      </c>
      <c r="C167" s="230">
        <f>'Ameacas-Pré-Resposta'!C165</f>
        <v>0</v>
      </c>
      <c r="D167" s="231">
        <f>'Ameacas-Pré-Resposta'!D165</f>
        <v>0</v>
      </c>
      <c r="E167" s="231">
        <f>'Ameacas-Pré-Resposta'!E165</f>
        <v>0</v>
      </c>
      <c r="F167" s="232">
        <f>'Ameacas-Pré-Resposta'!I165</f>
        <v>0</v>
      </c>
      <c r="G167" s="233"/>
      <c r="H167" s="234"/>
      <c r="I167" s="235">
        <v>0</v>
      </c>
      <c r="J167" s="99">
        <f>'Ameacas-Pré-Resposta'!F165</f>
        <v>0</v>
      </c>
      <c r="K167" s="92">
        <f>'Ameacas-Pré-Resposta'!H165</f>
        <v>0</v>
      </c>
      <c r="L167" s="236">
        <f t="shared" si="4"/>
        <v>0</v>
      </c>
      <c r="M167" s="233"/>
      <c r="N167" s="235">
        <v>0</v>
      </c>
      <c r="O167" s="23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95"/>
      <c r="BA167" s="95"/>
      <c r="BB167" s="95"/>
      <c r="BC167" s="95"/>
      <c r="BD167" s="95"/>
      <c r="BE167" s="95"/>
      <c r="BF167" s="95"/>
      <c r="BG167" s="95"/>
      <c r="BH167" s="95"/>
      <c r="BI167" s="95"/>
      <c r="BJ167" s="95"/>
      <c r="BK167" s="95"/>
      <c r="BL167" s="95"/>
      <c r="BM167" s="95"/>
      <c r="BN167" s="95"/>
      <c r="BO167" s="95"/>
    </row>
    <row r="168" spans="1:67" s="96" customFormat="1" ht="12.75">
      <c r="A168" s="97">
        <f>'Ameacas-Pré-Resposta'!A166</f>
        <v>158</v>
      </c>
      <c r="B168" s="229">
        <f>'Ameacas-Pré-Resposta'!B166</f>
        <v>0</v>
      </c>
      <c r="C168" s="230">
        <f>'Ameacas-Pré-Resposta'!C166</f>
        <v>0</v>
      </c>
      <c r="D168" s="231">
        <f>'Ameacas-Pré-Resposta'!D166</f>
        <v>0</v>
      </c>
      <c r="E168" s="231">
        <f>'Ameacas-Pré-Resposta'!E166</f>
        <v>0</v>
      </c>
      <c r="F168" s="232">
        <f>'Ameacas-Pré-Resposta'!I166</f>
        <v>0</v>
      </c>
      <c r="G168" s="233"/>
      <c r="H168" s="234"/>
      <c r="I168" s="235">
        <v>0</v>
      </c>
      <c r="J168" s="99">
        <f>'Ameacas-Pré-Resposta'!F166</f>
        <v>0</v>
      </c>
      <c r="K168" s="92">
        <f>'Ameacas-Pré-Resposta'!H166</f>
        <v>0</v>
      </c>
      <c r="L168" s="236">
        <f t="shared" si="4"/>
        <v>0</v>
      </c>
      <c r="M168" s="233"/>
      <c r="N168" s="235">
        <v>0</v>
      </c>
      <c r="O168" s="23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  <c r="BM168" s="95"/>
      <c r="BN168" s="95"/>
      <c r="BO168" s="95"/>
    </row>
    <row r="169" spans="1:67" s="96" customFormat="1" ht="12.75">
      <c r="A169" s="97">
        <f>'Ameacas-Pré-Resposta'!A167</f>
        <v>159</v>
      </c>
      <c r="B169" s="229">
        <f>'Ameacas-Pré-Resposta'!B167</f>
        <v>0</v>
      </c>
      <c r="C169" s="230">
        <f>'Ameacas-Pré-Resposta'!C167</f>
        <v>0</v>
      </c>
      <c r="D169" s="231">
        <f>'Ameacas-Pré-Resposta'!D167</f>
        <v>0</v>
      </c>
      <c r="E169" s="231">
        <f>'Ameacas-Pré-Resposta'!E167</f>
        <v>0</v>
      </c>
      <c r="F169" s="232">
        <f>'Ameacas-Pré-Resposta'!I167</f>
        <v>0</v>
      </c>
      <c r="G169" s="233"/>
      <c r="H169" s="234"/>
      <c r="I169" s="235">
        <v>0</v>
      </c>
      <c r="J169" s="99">
        <f>'Ameacas-Pré-Resposta'!F167</f>
        <v>0</v>
      </c>
      <c r="K169" s="92">
        <f>'Ameacas-Pré-Resposta'!H167</f>
        <v>0</v>
      </c>
      <c r="L169" s="236">
        <f t="shared" si="4"/>
        <v>0</v>
      </c>
      <c r="M169" s="233"/>
      <c r="N169" s="235">
        <v>0</v>
      </c>
      <c r="O169" s="23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</row>
    <row r="170" spans="1:67" s="96" customFormat="1" ht="12.75">
      <c r="A170" s="97">
        <f>'Ameacas-Pré-Resposta'!A168</f>
        <v>160</v>
      </c>
      <c r="B170" s="229">
        <f>'Ameacas-Pré-Resposta'!B168</f>
        <v>0</v>
      </c>
      <c r="C170" s="230">
        <f>'Ameacas-Pré-Resposta'!C168</f>
        <v>0</v>
      </c>
      <c r="D170" s="231">
        <f>'Ameacas-Pré-Resposta'!D168</f>
        <v>0</v>
      </c>
      <c r="E170" s="231">
        <f>'Ameacas-Pré-Resposta'!E168</f>
        <v>0</v>
      </c>
      <c r="F170" s="232">
        <f>'Ameacas-Pré-Resposta'!I168</f>
        <v>0</v>
      </c>
      <c r="G170" s="233"/>
      <c r="H170" s="234"/>
      <c r="I170" s="235">
        <v>0</v>
      </c>
      <c r="J170" s="99">
        <f>'Ameacas-Pré-Resposta'!F168</f>
        <v>0</v>
      </c>
      <c r="K170" s="92">
        <f>'Ameacas-Pré-Resposta'!H168</f>
        <v>0</v>
      </c>
      <c r="L170" s="236">
        <f t="shared" si="4"/>
        <v>0</v>
      </c>
      <c r="M170" s="233"/>
      <c r="N170" s="235">
        <v>0</v>
      </c>
      <c r="O170" s="23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  <c r="BM170" s="95"/>
      <c r="BN170" s="95"/>
      <c r="BO170" s="95"/>
    </row>
    <row r="171" spans="1:67" s="96" customFormat="1" ht="12.75">
      <c r="A171" s="97">
        <f>'Ameacas-Pré-Resposta'!A169</f>
        <v>161</v>
      </c>
      <c r="B171" s="229">
        <f>'Ameacas-Pré-Resposta'!B169</f>
        <v>0</v>
      </c>
      <c r="C171" s="230">
        <f>'Ameacas-Pré-Resposta'!C169</f>
        <v>0</v>
      </c>
      <c r="D171" s="231">
        <f>'Ameacas-Pré-Resposta'!D169</f>
        <v>0</v>
      </c>
      <c r="E171" s="231">
        <f>'Ameacas-Pré-Resposta'!E169</f>
        <v>0</v>
      </c>
      <c r="F171" s="232">
        <f>'Ameacas-Pré-Resposta'!I169</f>
        <v>0</v>
      </c>
      <c r="G171" s="233"/>
      <c r="H171" s="234"/>
      <c r="I171" s="235">
        <v>0</v>
      </c>
      <c r="J171" s="99">
        <f>'Ameacas-Pré-Resposta'!F169</f>
        <v>0</v>
      </c>
      <c r="K171" s="92">
        <f>'Ameacas-Pré-Resposta'!H169</f>
        <v>0</v>
      </c>
      <c r="L171" s="236">
        <f aca="true" t="shared" si="5" ref="L171:L202">J171*K171</f>
        <v>0</v>
      </c>
      <c r="M171" s="233"/>
      <c r="N171" s="235">
        <v>0</v>
      </c>
      <c r="O171" s="23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</row>
    <row r="172" spans="1:67" s="96" customFormat="1" ht="12.75">
      <c r="A172" s="97">
        <f>'Ameacas-Pré-Resposta'!A170</f>
        <v>162</v>
      </c>
      <c r="B172" s="229">
        <f>'Ameacas-Pré-Resposta'!B170</f>
        <v>0</v>
      </c>
      <c r="C172" s="230">
        <f>'Ameacas-Pré-Resposta'!C170</f>
        <v>0</v>
      </c>
      <c r="D172" s="231">
        <f>'Ameacas-Pré-Resposta'!D170</f>
        <v>0</v>
      </c>
      <c r="E172" s="231">
        <f>'Ameacas-Pré-Resposta'!E170</f>
        <v>0</v>
      </c>
      <c r="F172" s="232">
        <f>'Ameacas-Pré-Resposta'!I170</f>
        <v>0</v>
      </c>
      <c r="G172" s="233"/>
      <c r="H172" s="234"/>
      <c r="I172" s="235">
        <v>0</v>
      </c>
      <c r="J172" s="99">
        <f>'Ameacas-Pré-Resposta'!F170</f>
        <v>0</v>
      </c>
      <c r="K172" s="92">
        <f>'Ameacas-Pré-Resposta'!H170</f>
        <v>0</v>
      </c>
      <c r="L172" s="236">
        <f t="shared" si="5"/>
        <v>0</v>
      </c>
      <c r="M172" s="233"/>
      <c r="N172" s="235">
        <v>0</v>
      </c>
      <c r="O172" s="23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  <c r="BO172" s="95"/>
    </row>
    <row r="173" spans="1:67" s="96" customFormat="1" ht="12.75">
      <c r="A173" s="97">
        <f>'Ameacas-Pré-Resposta'!A171</f>
        <v>163</v>
      </c>
      <c r="B173" s="229">
        <f>'Ameacas-Pré-Resposta'!B171</f>
        <v>0</v>
      </c>
      <c r="C173" s="230">
        <f>'Ameacas-Pré-Resposta'!C171</f>
        <v>0</v>
      </c>
      <c r="D173" s="231">
        <f>'Ameacas-Pré-Resposta'!D171</f>
        <v>0</v>
      </c>
      <c r="E173" s="231">
        <f>'Ameacas-Pré-Resposta'!E171</f>
        <v>0</v>
      </c>
      <c r="F173" s="232">
        <f>'Ameacas-Pré-Resposta'!I171</f>
        <v>0</v>
      </c>
      <c r="G173" s="233"/>
      <c r="H173" s="234"/>
      <c r="I173" s="235">
        <v>0</v>
      </c>
      <c r="J173" s="99">
        <f>'Ameacas-Pré-Resposta'!F171</f>
        <v>0</v>
      </c>
      <c r="K173" s="92">
        <f>'Ameacas-Pré-Resposta'!H171</f>
        <v>0</v>
      </c>
      <c r="L173" s="236">
        <f t="shared" si="5"/>
        <v>0</v>
      </c>
      <c r="M173" s="233"/>
      <c r="N173" s="235">
        <v>0</v>
      </c>
      <c r="O173" s="23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  <c r="BM173" s="95"/>
      <c r="BN173" s="95"/>
      <c r="BO173" s="95"/>
    </row>
    <row r="174" spans="1:67" s="96" customFormat="1" ht="12.75">
      <c r="A174" s="97">
        <f>'Ameacas-Pré-Resposta'!A172</f>
        <v>164</v>
      </c>
      <c r="B174" s="229">
        <f>'Ameacas-Pré-Resposta'!B172</f>
        <v>0</v>
      </c>
      <c r="C174" s="230">
        <f>'Ameacas-Pré-Resposta'!C172</f>
        <v>0</v>
      </c>
      <c r="D174" s="231">
        <f>'Ameacas-Pré-Resposta'!D172</f>
        <v>0</v>
      </c>
      <c r="E174" s="231">
        <f>'Ameacas-Pré-Resposta'!E172</f>
        <v>0</v>
      </c>
      <c r="F174" s="232">
        <f>'Ameacas-Pré-Resposta'!I172</f>
        <v>0</v>
      </c>
      <c r="G174" s="233"/>
      <c r="H174" s="234"/>
      <c r="I174" s="235">
        <v>0</v>
      </c>
      <c r="J174" s="99">
        <f>'Ameacas-Pré-Resposta'!F172</f>
        <v>0</v>
      </c>
      <c r="K174" s="92">
        <f>'Ameacas-Pré-Resposta'!H172</f>
        <v>0</v>
      </c>
      <c r="L174" s="236">
        <f t="shared" si="5"/>
        <v>0</v>
      </c>
      <c r="M174" s="233"/>
      <c r="N174" s="235">
        <v>0</v>
      </c>
      <c r="O174" s="23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5"/>
      <c r="BJ174" s="95"/>
      <c r="BK174" s="95"/>
      <c r="BL174" s="95"/>
      <c r="BM174" s="95"/>
      <c r="BN174" s="95"/>
      <c r="BO174" s="95"/>
    </row>
    <row r="175" spans="1:67" s="96" customFormat="1" ht="12.75">
      <c r="A175" s="97">
        <f>'Ameacas-Pré-Resposta'!A173</f>
        <v>165</v>
      </c>
      <c r="B175" s="229">
        <f>'Ameacas-Pré-Resposta'!B173</f>
        <v>0</v>
      </c>
      <c r="C175" s="230">
        <f>'Ameacas-Pré-Resposta'!C173</f>
        <v>0</v>
      </c>
      <c r="D175" s="231">
        <f>'Ameacas-Pré-Resposta'!D173</f>
        <v>0</v>
      </c>
      <c r="E175" s="231">
        <f>'Ameacas-Pré-Resposta'!E173</f>
        <v>0</v>
      </c>
      <c r="F175" s="232">
        <f>'Ameacas-Pré-Resposta'!I173</f>
        <v>0</v>
      </c>
      <c r="G175" s="233"/>
      <c r="H175" s="234"/>
      <c r="I175" s="235">
        <v>0</v>
      </c>
      <c r="J175" s="99">
        <f>'Ameacas-Pré-Resposta'!F173</f>
        <v>0</v>
      </c>
      <c r="K175" s="92">
        <f>'Ameacas-Pré-Resposta'!H173</f>
        <v>0</v>
      </c>
      <c r="L175" s="236">
        <f t="shared" si="5"/>
        <v>0</v>
      </c>
      <c r="M175" s="233"/>
      <c r="N175" s="235">
        <v>0</v>
      </c>
      <c r="O175" s="23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  <c r="BE175" s="95"/>
      <c r="BF175" s="95"/>
      <c r="BG175" s="95"/>
      <c r="BH175" s="95"/>
      <c r="BI175" s="95"/>
      <c r="BJ175" s="95"/>
      <c r="BK175" s="95"/>
      <c r="BL175" s="95"/>
      <c r="BM175" s="95"/>
      <c r="BN175" s="95"/>
      <c r="BO175" s="95"/>
    </row>
    <row r="176" spans="1:67" s="96" customFormat="1" ht="12.75">
      <c r="A176" s="97">
        <f>'Ameacas-Pré-Resposta'!A174</f>
        <v>166</v>
      </c>
      <c r="B176" s="229">
        <f>'Ameacas-Pré-Resposta'!B174</f>
        <v>0</v>
      </c>
      <c r="C176" s="230">
        <f>'Ameacas-Pré-Resposta'!C174</f>
        <v>0</v>
      </c>
      <c r="D176" s="231">
        <f>'Ameacas-Pré-Resposta'!D174</f>
        <v>0</v>
      </c>
      <c r="E176" s="231">
        <f>'Ameacas-Pré-Resposta'!E174</f>
        <v>0</v>
      </c>
      <c r="F176" s="232">
        <f>'Ameacas-Pré-Resposta'!I174</f>
        <v>0</v>
      </c>
      <c r="G176" s="233"/>
      <c r="H176" s="234"/>
      <c r="I176" s="235">
        <v>0</v>
      </c>
      <c r="J176" s="99">
        <f>'Ameacas-Pré-Resposta'!F174</f>
        <v>0</v>
      </c>
      <c r="K176" s="92">
        <f>'Ameacas-Pré-Resposta'!H174</f>
        <v>0</v>
      </c>
      <c r="L176" s="236">
        <f t="shared" si="5"/>
        <v>0</v>
      </c>
      <c r="M176" s="233"/>
      <c r="N176" s="235">
        <v>0</v>
      </c>
      <c r="O176" s="23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95"/>
      <c r="BD176" s="95"/>
      <c r="BE176" s="95"/>
      <c r="BF176" s="95"/>
      <c r="BG176" s="95"/>
      <c r="BH176" s="95"/>
      <c r="BI176" s="95"/>
      <c r="BJ176" s="95"/>
      <c r="BK176" s="95"/>
      <c r="BL176" s="95"/>
      <c r="BM176" s="95"/>
      <c r="BN176" s="95"/>
      <c r="BO176" s="95"/>
    </row>
    <row r="177" spans="1:67" s="96" customFormat="1" ht="12.75">
      <c r="A177" s="97">
        <f>'Ameacas-Pré-Resposta'!A175</f>
        <v>167</v>
      </c>
      <c r="B177" s="229">
        <f>'Ameacas-Pré-Resposta'!B175</f>
        <v>0</v>
      </c>
      <c r="C177" s="230">
        <f>'Ameacas-Pré-Resposta'!C175</f>
        <v>0</v>
      </c>
      <c r="D177" s="231">
        <f>'Ameacas-Pré-Resposta'!D175</f>
        <v>0</v>
      </c>
      <c r="E177" s="231">
        <f>'Ameacas-Pré-Resposta'!E175</f>
        <v>0</v>
      </c>
      <c r="F177" s="232">
        <f>'Ameacas-Pré-Resposta'!I175</f>
        <v>0</v>
      </c>
      <c r="G177" s="233"/>
      <c r="H177" s="234"/>
      <c r="I177" s="235">
        <v>0</v>
      </c>
      <c r="J177" s="99">
        <f>'Ameacas-Pré-Resposta'!F175</f>
        <v>0</v>
      </c>
      <c r="K177" s="92">
        <f>'Ameacas-Pré-Resposta'!H175</f>
        <v>0</v>
      </c>
      <c r="L177" s="236">
        <f t="shared" si="5"/>
        <v>0</v>
      </c>
      <c r="M177" s="233"/>
      <c r="N177" s="235">
        <v>0</v>
      </c>
      <c r="O177" s="23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95"/>
      <c r="BD177" s="95"/>
      <c r="BE177" s="95"/>
      <c r="BF177" s="95"/>
      <c r="BG177" s="95"/>
      <c r="BH177" s="95"/>
      <c r="BI177" s="95"/>
      <c r="BJ177" s="95"/>
      <c r="BK177" s="95"/>
      <c r="BL177" s="95"/>
      <c r="BM177" s="95"/>
      <c r="BN177" s="95"/>
      <c r="BO177" s="95"/>
    </row>
    <row r="178" spans="1:67" s="96" customFormat="1" ht="12.75">
      <c r="A178" s="97">
        <f>'Ameacas-Pré-Resposta'!A176</f>
        <v>168</v>
      </c>
      <c r="B178" s="229">
        <f>'Ameacas-Pré-Resposta'!B176</f>
        <v>0</v>
      </c>
      <c r="C178" s="230">
        <f>'Ameacas-Pré-Resposta'!C176</f>
        <v>0</v>
      </c>
      <c r="D178" s="231">
        <f>'Ameacas-Pré-Resposta'!D176</f>
        <v>0</v>
      </c>
      <c r="E178" s="231">
        <f>'Ameacas-Pré-Resposta'!E176</f>
        <v>0</v>
      </c>
      <c r="F178" s="232">
        <f>'Ameacas-Pré-Resposta'!I176</f>
        <v>0</v>
      </c>
      <c r="G178" s="233"/>
      <c r="H178" s="234"/>
      <c r="I178" s="235">
        <v>0</v>
      </c>
      <c r="J178" s="99">
        <f>'Ameacas-Pré-Resposta'!F176</f>
        <v>0</v>
      </c>
      <c r="K178" s="92">
        <f>'Ameacas-Pré-Resposta'!H176</f>
        <v>0</v>
      </c>
      <c r="L178" s="236">
        <f t="shared" si="5"/>
        <v>0</v>
      </c>
      <c r="M178" s="233"/>
      <c r="N178" s="235">
        <v>0</v>
      </c>
      <c r="O178" s="23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</row>
    <row r="179" spans="1:67" s="96" customFormat="1" ht="12.75">
      <c r="A179" s="97">
        <f>'Ameacas-Pré-Resposta'!A177</f>
        <v>169</v>
      </c>
      <c r="B179" s="229">
        <f>'Ameacas-Pré-Resposta'!B177</f>
        <v>0</v>
      </c>
      <c r="C179" s="230">
        <f>'Ameacas-Pré-Resposta'!C177</f>
        <v>0</v>
      </c>
      <c r="D179" s="231">
        <f>'Ameacas-Pré-Resposta'!D177</f>
        <v>0</v>
      </c>
      <c r="E179" s="231">
        <f>'Ameacas-Pré-Resposta'!E177</f>
        <v>0</v>
      </c>
      <c r="F179" s="232">
        <f>'Ameacas-Pré-Resposta'!I177</f>
        <v>0</v>
      </c>
      <c r="G179" s="233"/>
      <c r="H179" s="234"/>
      <c r="I179" s="235">
        <v>0</v>
      </c>
      <c r="J179" s="99">
        <f>'Ameacas-Pré-Resposta'!F177</f>
        <v>0</v>
      </c>
      <c r="K179" s="92">
        <f>'Ameacas-Pré-Resposta'!H177</f>
        <v>0</v>
      </c>
      <c r="L179" s="236">
        <f t="shared" si="5"/>
        <v>0</v>
      </c>
      <c r="M179" s="233"/>
      <c r="N179" s="235">
        <v>0</v>
      </c>
      <c r="O179" s="23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</row>
    <row r="180" spans="1:67" s="96" customFormat="1" ht="12.75">
      <c r="A180" s="97">
        <f>'Ameacas-Pré-Resposta'!A178</f>
        <v>170</v>
      </c>
      <c r="B180" s="229">
        <f>'Ameacas-Pré-Resposta'!B178</f>
        <v>0</v>
      </c>
      <c r="C180" s="230">
        <f>'Ameacas-Pré-Resposta'!C178</f>
        <v>0</v>
      </c>
      <c r="D180" s="231">
        <f>'Ameacas-Pré-Resposta'!D178</f>
        <v>0</v>
      </c>
      <c r="E180" s="231">
        <f>'Ameacas-Pré-Resposta'!E178</f>
        <v>0</v>
      </c>
      <c r="F180" s="232">
        <f>'Ameacas-Pré-Resposta'!I178</f>
        <v>0</v>
      </c>
      <c r="G180" s="233"/>
      <c r="H180" s="234"/>
      <c r="I180" s="235">
        <v>0</v>
      </c>
      <c r="J180" s="99">
        <f>'Ameacas-Pré-Resposta'!F178</f>
        <v>0</v>
      </c>
      <c r="K180" s="92">
        <f>'Ameacas-Pré-Resposta'!H178</f>
        <v>0</v>
      </c>
      <c r="L180" s="236">
        <f t="shared" si="5"/>
        <v>0</v>
      </c>
      <c r="M180" s="233"/>
      <c r="N180" s="235">
        <v>0</v>
      </c>
      <c r="O180" s="23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95"/>
      <c r="BD180" s="95"/>
      <c r="BE180" s="95"/>
      <c r="BF180" s="95"/>
      <c r="BG180" s="95"/>
      <c r="BH180" s="95"/>
      <c r="BI180" s="95"/>
      <c r="BJ180" s="95"/>
      <c r="BK180" s="95"/>
      <c r="BL180" s="95"/>
      <c r="BM180" s="95"/>
      <c r="BN180" s="95"/>
      <c r="BO180" s="95"/>
    </row>
    <row r="181" spans="1:67" s="96" customFormat="1" ht="12.75">
      <c r="A181" s="97">
        <f>'Ameacas-Pré-Resposta'!A179</f>
        <v>171</v>
      </c>
      <c r="B181" s="229">
        <f>'Ameacas-Pré-Resposta'!B179</f>
        <v>0</v>
      </c>
      <c r="C181" s="230">
        <f>'Ameacas-Pré-Resposta'!C179</f>
        <v>0</v>
      </c>
      <c r="D181" s="231">
        <f>'Ameacas-Pré-Resposta'!D179</f>
        <v>0</v>
      </c>
      <c r="E181" s="231">
        <f>'Ameacas-Pré-Resposta'!E179</f>
        <v>0</v>
      </c>
      <c r="F181" s="232">
        <f>'Ameacas-Pré-Resposta'!I179</f>
        <v>0</v>
      </c>
      <c r="G181" s="233"/>
      <c r="H181" s="234"/>
      <c r="I181" s="235">
        <v>0</v>
      </c>
      <c r="J181" s="99">
        <f>'Ameacas-Pré-Resposta'!F179</f>
        <v>0</v>
      </c>
      <c r="K181" s="92">
        <f>'Ameacas-Pré-Resposta'!H179</f>
        <v>0</v>
      </c>
      <c r="L181" s="236">
        <f t="shared" si="5"/>
        <v>0</v>
      </c>
      <c r="M181" s="233"/>
      <c r="N181" s="235">
        <v>0</v>
      </c>
      <c r="O181" s="23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95"/>
      <c r="BD181" s="95"/>
      <c r="BE181" s="95"/>
      <c r="BF181" s="95"/>
      <c r="BG181" s="95"/>
      <c r="BH181" s="95"/>
      <c r="BI181" s="95"/>
      <c r="BJ181" s="95"/>
      <c r="BK181" s="95"/>
      <c r="BL181" s="95"/>
      <c r="BM181" s="95"/>
      <c r="BN181" s="95"/>
      <c r="BO181" s="95"/>
    </row>
    <row r="182" spans="1:67" s="96" customFormat="1" ht="12.75">
      <c r="A182" s="97">
        <f>'Ameacas-Pré-Resposta'!A180</f>
        <v>172</v>
      </c>
      <c r="B182" s="229">
        <f>'Ameacas-Pré-Resposta'!B180</f>
        <v>0</v>
      </c>
      <c r="C182" s="230">
        <f>'Ameacas-Pré-Resposta'!C180</f>
        <v>0</v>
      </c>
      <c r="D182" s="231">
        <f>'Ameacas-Pré-Resposta'!D180</f>
        <v>0</v>
      </c>
      <c r="E182" s="231">
        <f>'Ameacas-Pré-Resposta'!E180</f>
        <v>0</v>
      </c>
      <c r="F182" s="232">
        <f>'Ameacas-Pré-Resposta'!I180</f>
        <v>0</v>
      </c>
      <c r="G182" s="233"/>
      <c r="H182" s="234"/>
      <c r="I182" s="235">
        <v>0</v>
      </c>
      <c r="J182" s="99">
        <f>'Ameacas-Pré-Resposta'!F180</f>
        <v>0</v>
      </c>
      <c r="K182" s="92">
        <f>'Ameacas-Pré-Resposta'!H180</f>
        <v>0</v>
      </c>
      <c r="L182" s="236">
        <f t="shared" si="5"/>
        <v>0</v>
      </c>
      <c r="M182" s="233"/>
      <c r="N182" s="235">
        <v>0</v>
      </c>
      <c r="O182" s="23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5"/>
      <c r="BJ182" s="95"/>
      <c r="BK182" s="95"/>
      <c r="BL182" s="95"/>
      <c r="BM182" s="95"/>
      <c r="BN182" s="95"/>
      <c r="BO182" s="95"/>
    </row>
    <row r="183" spans="1:67" s="96" customFormat="1" ht="12.75">
      <c r="A183" s="97">
        <f>'Ameacas-Pré-Resposta'!A181</f>
        <v>173</v>
      </c>
      <c r="B183" s="229">
        <f>'Ameacas-Pré-Resposta'!B181</f>
        <v>0</v>
      </c>
      <c r="C183" s="230">
        <f>'Ameacas-Pré-Resposta'!C181</f>
        <v>0</v>
      </c>
      <c r="D183" s="231">
        <f>'Ameacas-Pré-Resposta'!D181</f>
        <v>0</v>
      </c>
      <c r="E183" s="231">
        <f>'Ameacas-Pré-Resposta'!E181</f>
        <v>0</v>
      </c>
      <c r="F183" s="232">
        <f>'Ameacas-Pré-Resposta'!I181</f>
        <v>0</v>
      </c>
      <c r="G183" s="233"/>
      <c r="H183" s="234"/>
      <c r="I183" s="235">
        <v>0</v>
      </c>
      <c r="J183" s="99">
        <f>'Ameacas-Pré-Resposta'!F181</f>
        <v>0</v>
      </c>
      <c r="K183" s="92">
        <f>'Ameacas-Pré-Resposta'!H181</f>
        <v>0</v>
      </c>
      <c r="L183" s="236">
        <f t="shared" si="5"/>
        <v>0</v>
      </c>
      <c r="M183" s="233"/>
      <c r="N183" s="235">
        <v>0</v>
      </c>
      <c r="O183" s="23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  <c r="BN183" s="95"/>
      <c r="BO183" s="95"/>
    </row>
    <row r="184" spans="1:67" s="96" customFormat="1" ht="12.75">
      <c r="A184" s="97">
        <f>'Ameacas-Pré-Resposta'!A182</f>
        <v>174</v>
      </c>
      <c r="B184" s="229">
        <f>'Ameacas-Pré-Resposta'!B182</f>
        <v>0</v>
      </c>
      <c r="C184" s="230">
        <f>'Ameacas-Pré-Resposta'!C182</f>
        <v>0</v>
      </c>
      <c r="D184" s="231">
        <f>'Ameacas-Pré-Resposta'!D182</f>
        <v>0</v>
      </c>
      <c r="E184" s="231">
        <f>'Ameacas-Pré-Resposta'!E182</f>
        <v>0</v>
      </c>
      <c r="F184" s="232">
        <f>'Ameacas-Pré-Resposta'!I182</f>
        <v>0</v>
      </c>
      <c r="G184" s="233"/>
      <c r="H184" s="234"/>
      <c r="I184" s="235">
        <v>0</v>
      </c>
      <c r="J184" s="99">
        <f>'Ameacas-Pré-Resposta'!F182</f>
        <v>0</v>
      </c>
      <c r="K184" s="92">
        <f>'Ameacas-Pré-Resposta'!H182</f>
        <v>0</v>
      </c>
      <c r="L184" s="236">
        <f t="shared" si="5"/>
        <v>0</v>
      </c>
      <c r="M184" s="233"/>
      <c r="N184" s="235">
        <v>0</v>
      </c>
      <c r="O184" s="23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  <c r="BN184" s="95"/>
      <c r="BO184" s="95"/>
    </row>
    <row r="185" spans="1:67" s="96" customFormat="1" ht="12.75">
      <c r="A185" s="97">
        <f>'Ameacas-Pré-Resposta'!A183</f>
        <v>175</v>
      </c>
      <c r="B185" s="229">
        <f>'Ameacas-Pré-Resposta'!B183</f>
        <v>0</v>
      </c>
      <c r="C185" s="230">
        <f>'Ameacas-Pré-Resposta'!C183</f>
        <v>0</v>
      </c>
      <c r="D185" s="231">
        <f>'Ameacas-Pré-Resposta'!D183</f>
        <v>0</v>
      </c>
      <c r="E185" s="231">
        <f>'Ameacas-Pré-Resposta'!E183</f>
        <v>0</v>
      </c>
      <c r="F185" s="232">
        <f>'Ameacas-Pré-Resposta'!I183</f>
        <v>0</v>
      </c>
      <c r="G185" s="233"/>
      <c r="H185" s="234"/>
      <c r="I185" s="235">
        <v>0</v>
      </c>
      <c r="J185" s="99">
        <f>'Ameacas-Pré-Resposta'!F183</f>
        <v>0</v>
      </c>
      <c r="K185" s="92">
        <f>'Ameacas-Pré-Resposta'!H183</f>
        <v>0</v>
      </c>
      <c r="L185" s="236">
        <f t="shared" si="5"/>
        <v>0</v>
      </c>
      <c r="M185" s="233"/>
      <c r="N185" s="235">
        <v>0</v>
      </c>
      <c r="O185" s="23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</row>
    <row r="186" spans="1:67" s="96" customFormat="1" ht="12.75">
      <c r="A186" s="97">
        <f>'Ameacas-Pré-Resposta'!A184</f>
        <v>176</v>
      </c>
      <c r="B186" s="229">
        <f>'Ameacas-Pré-Resposta'!B184</f>
        <v>0</v>
      </c>
      <c r="C186" s="230">
        <f>'Ameacas-Pré-Resposta'!C184</f>
        <v>0</v>
      </c>
      <c r="D186" s="231">
        <f>'Ameacas-Pré-Resposta'!D184</f>
        <v>0</v>
      </c>
      <c r="E186" s="231">
        <f>'Ameacas-Pré-Resposta'!E184</f>
        <v>0</v>
      </c>
      <c r="F186" s="232">
        <f>'Ameacas-Pré-Resposta'!I184</f>
        <v>0</v>
      </c>
      <c r="G186" s="233"/>
      <c r="H186" s="234"/>
      <c r="I186" s="235">
        <v>0</v>
      </c>
      <c r="J186" s="99">
        <f>'Ameacas-Pré-Resposta'!F184</f>
        <v>0</v>
      </c>
      <c r="K186" s="92">
        <f>'Ameacas-Pré-Resposta'!H184</f>
        <v>0</v>
      </c>
      <c r="L186" s="236">
        <f t="shared" si="5"/>
        <v>0</v>
      </c>
      <c r="M186" s="233"/>
      <c r="N186" s="235">
        <v>0</v>
      </c>
      <c r="O186" s="23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</row>
    <row r="187" spans="1:67" s="96" customFormat="1" ht="12.75">
      <c r="A187" s="97">
        <f>'Ameacas-Pré-Resposta'!A185</f>
        <v>177</v>
      </c>
      <c r="B187" s="229">
        <f>'Ameacas-Pré-Resposta'!B185</f>
        <v>0</v>
      </c>
      <c r="C187" s="230">
        <f>'Ameacas-Pré-Resposta'!C185</f>
        <v>0</v>
      </c>
      <c r="D187" s="231">
        <f>'Ameacas-Pré-Resposta'!D185</f>
        <v>0</v>
      </c>
      <c r="E187" s="231">
        <f>'Ameacas-Pré-Resposta'!E185</f>
        <v>0</v>
      </c>
      <c r="F187" s="232">
        <f>'Ameacas-Pré-Resposta'!I185</f>
        <v>0</v>
      </c>
      <c r="G187" s="233"/>
      <c r="H187" s="234"/>
      <c r="I187" s="235">
        <v>0</v>
      </c>
      <c r="J187" s="99">
        <f>'Ameacas-Pré-Resposta'!F185</f>
        <v>0</v>
      </c>
      <c r="K187" s="92">
        <f>'Ameacas-Pré-Resposta'!H185</f>
        <v>0</v>
      </c>
      <c r="L187" s="236">
        <f t="shared" si="5"/>
        <v>0</v>
      </c>
      <c r="M187" s="233"/>
      <c r="N187" s="235">
        <v>0</v>
      </c>
      <c r="O187" s="23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  <c r="AW187" s="95"/>
      <c r="AX187" s="95"/>
      <c r="AY187" s="95"/>
      <c r="AZ187" s="95"/>
      <c r="BA187" s="95"/>
      <c r="BB187" s="95"/>
      <c r="BC187" s="95"/>
      <c r="BD187" s="95"/>
      <c r="BE187" s="95"/>
      <c r="BF187" s="95"/>
      <c r="BG187" s="95"/>
      <c r="BH187" s="95"/>
      <c r="BI187" s="95"/>
      <c r="BJ187" s="95"/>
      <c r="BK187" s="95"/>
      <c r="BL187" s="95"/>
      <c r="BM187" s="95"/>
      <c r="BN187" s="95"/>
      <c r="BO187" s="95"/>
    </row>
    <row r="188" spans="1:67" s="96" customFormat="1" ht="12.75">
      <c r="A188" s="97">
        <f>'Ameacas-Pré-Resposta'!A186</f>
        <v>178</v>
      </c>
      <c r="B188" s="229">
        <f>'Ameacas-Pré-Resposta'!B186</f>
        <v>0</v>
      </c>
      <c r="C188" s="230">
        <f>'Ameacas-Pré-Resposta'!C186</f>
        <v>0</v>
      </c>
      <c r="D188" s="231">
        <f>'Ameacas-Pré-Resposta'!D186</f>
        <v>0</v>
      </c>
      <c r="E188" s="231">
        <f>'Ameacas-Pré-Resposta'!E186</f>
        <v>0</v>
      </c>
      <c r="F188" s="232">
        <f>'Ameacas-Pré-Resposta'!I186</f>
        <v>0</v>
      </c>
      <c r="G188" s="233"/>
      <c r="H188" s="234"/>
      <c r="I188" s="235">
        <v>0</v>
      </c>
      <c r="J188" s="99">
        <f>'Ameacas-Pré-Resposta'!F186</f>
        <v>0</v>
      </c>
      <c r="K188" s="92">
        <f>'Ameacas-Pré-Resposta'!H186</f>
        <v>0</v>
      </c>
      <c r="L188" s="236">
        <f t="shared" si="5"/>
        <v>0</v>
      </c>
      <c r="M188" s="233"/>
      <c r="N188" s="235">
        <v>0</v>
      </c>
      <c r="O188" s="23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95"/>
      <c r="AY188" s="95"/>
      <c r="AZ188" s="95"/>
      <c r="BA188" s="95"/>
      <c r="BB188" s="95"/>
      <c r="BC188" s="95"/>
      <c r="BD188" s="95"/>
      <c r="BE188" s="95"/>
      <c r="BF188" s="95"/>
      <c r="BG188" s="95"/>
      <c r="BH188" s="95"/>
      <c r="BI188" s="95"/>
      <c r="BJ188" s="95"/>
      <c r="BK188" s="95"/>
      <c r="BL188" s="95"/>
      <c r="BM188" s="95"/>
      <c r="BN188" s="95"/>
      <c r="BO188" s="95"/>
    </row>
    <row r="189" spans="1:67" s="96" customFormat="1" ht="12.75">
      <c r="A189" s="97">
        <f>'Ameacas-Pré-Resposta'!A187</f>
        <v>179</v>
      </c>
      <c r="B189" s="229">
        <f>'Ameacas-Pré-Resposta'!B187</f>
        <v>0</v>
      </c>
      <c r="C189" s="230">
        <f>'Ameacas-Pré-Resposta'!C187</f>
        <v>0</v>
      </c>
      <c r="D189" s="231">
        <f>'Ameacas-Pré-Resposta'!D187</f>
        <v>0</v>
      </c>
      <c r="E189" s="231">
        <f>'Ameacas-Pré-Resposta'!E187</f>
        <v>0</v>
      </c>
      <c r="F189" s="232">
        <f>'Ameacas-Pré-Resposta'!I187</f>
        <v>0</v>
      </c>
      <c r="G189" s="233"/>
      <c r="H189" s="234"/>
      <c r="I189" s="235">
        <v>0</v>
      </c>
      <c r="J189" s="99">
        <f>'Ameacas-Pré-Resposta'!F187</f>
        <v>0</v>
      </c>
      <c r="K189" s="92">
        <f>'Ameacas-Pré-Resposta'!H187</f>
        <v>0</v>
      </c>
      <c r="L189" s="236">
        <f t="shared" si="5"/>
        <v>0</v>
      </c>
      <c r="M189" s="233"/>
      <c r="N189" s="235">
        <v>0</v>
      </c>
      <c r="O189" s="23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95"/>
      <c r="BD189" s="95"/>
      <c r="BE189" s="95"/>
      <c r="BF189" s="95"/>
      <c r="BG189" s="95"/>
      <c r="BH189" s="95"/>
      <c r="BI189" s="95"/>
      <c r="BJ189" s="95"/>
      <c r="BK189" s="95"/>
      <c r="BL189" s="95"/>
      <c r="BM189" s="95"/>
      <c r="BN189" s="95"/>
      <c r="BO189" s="95"/>
    </row>
    <row r="190" spans="1:67" s="96" customFormat="1" ht="12.75">
      <c r="A190" s="97">
        <f>'Ameacas-Pré-Resposta'!A188</f>
        <v>180</v>
      </c>
      <c r="B190" s="229">
        <f>'Ameacas-Pré-Resposta'!B188</f>
        <v>0</v>
      </c>
      <c r="C190" s="230">
        <f>'Ameacas-Pré-Resposta'!C188</f>
        <v>0</v>
      </c>
      <c r="D190" s="231">
        <f>'Ameacas-Pré-Resposta'!D188</f>
        <v>0</v>
      </c>
      <c r="E190" s="231">
        <f>'Ameacas-Pré-Resposta'!E188</f>
        <v>0</v>
      </c>
      <c r="F190" s="232">
        <f>'Ameacas-Pré-Resposta'!I188</f>
        <v>0</v>
      </c>
      <c r="G190" s="233"/>
      <c r="H190" s="234"/>
      <c r="I190" s="235">
        <v>0</v>
      </c>
      <c r="J190" s="99">
        <f>'Ameacas-Pré-Resposta'!F188</f>
        <v>0</v>
      </c>
      <c r="K190" s="92">
        <f>'Ameacas-Pré-Resposta'!H188</f>
        <v>0</v>
      </c>
      <c r="L190" s="236">
        <f t="shared" si="5"/>
        <v>0</v>
      </c>
      <c r="M190" s="233"/>
      <c r="N190" s="235">
        <v>0</v>
      </c>
      <c r="O190" s="23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5"/>
      <c r="BJ190" s="95"/>
      <c r="BK190" s="95"/>
      <c r="BL190" s="95"/>
      <c r="BM190" s="95"/>
      <c r="BN190" s="95"/>
      <c r="BO190" s="95"/>
    </row>
    <row r="191" spans="1:67" s="96" customFormat="1" ht="12.75">
      <c r="A191" s="97">
        <f>'Ameacas-Pré-Resposta'!A189</f>
        <v>181</v>
      </c>
      <c r="B191" s="229">
        <f>'Ameacas-Pré-Resposta'!B189</f>
        <v>0</v>
      </c>
      <c r="C191" s="230">
        <f>'Ameacas-Pré-Resposta'!C189</f>
        <v>0</v>
      </c>
      <c r="D191" s="231">
        <f>'Ameacas-Pré-Resposta'!D189</f>
        <v>0</v>
      </c>
      <c r="E191" s="231">
        <f>'Ameacas-Pré-Resposta'!E189</f>
        <v>0</v>
      </c>
      <c r="F191" s="232">
        <f>'Ameacas-Pré-Resposta'!I189</f>
        <v>0</v>
      </c>
      <c r="G191" s="233"/>
      <c r="H191" s="234"/>
      <c r="I191" s="235">
        <v>0</v>
      </c>
      <c r="J191" s="99">
        <f>'Ameacas-Pré-Resposta'!F189</f>
        <v>0</v>
      </c>
      <c r="K191" s="92">
        <f>'Ameacas-Pré-Resposta'!H189</f>
        <v>0</v>
      </c>
      <c r="L191" s="236">
        <f t="shared" si="5"/>
        <v>0</v>
      </c>
      <c r="M191" s="233"/>
      <c r="N191" s="235">
        <v>0</v>
      </c>
      <c r="O191" s="23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  <c r="BM191" s="95"/>
      <c r="BN191" s="95"/>
      <c r="BO191" s="95"/>
    </row>
    <row r="192" spans="1:67" s="96" customFormat="1" ht="12.75">
      <c r="A192" s="97">
        <f>'Ameacas-Pré-Resposta'!A190</f>
        <v>182</v>
      </c>
      <c r="B192" s="229">
        <f>'Ameacas-Pré-Resposta'!B190</f>
        <v>0</v>
      </c>
      <c r="C192" s="230">
        <f>'Ameacas-Pré-Resposta'!C190</f>
        <v>0</v>
      </c>
      <c r="D192" s="231">
        <f>'Ameacas-Pré-Resposta'!D190</f>
        <v>0</v>
      </c>
      <c r="E192" s="231">
        <f>'Ameacas-Pré-Resposta'!E190</f>
        <v>0</v>
      </c>
      <c r="F192" s="232">
        <f>'Ameacas-Pré-Resposta'!I190</f>
        <v>0</v>
      </c>
      <c r="G192" s="233"/>
      <c r="H192" s="234"/>
      <c r="I192" s="235">
        <v>0</v>
      </c>
      <c r="J192" s="99">
        <f>'Ameacas-Pré-Resposta'!F190</f>
        <v>0</v>
      </c>
      <c r="K192" s="92">
        <f>'Ameacas-Pré-Resposta'!H190</f>
        <v>0</v>
      </c>
      <c r="L192" s="236">
        <f t="shared" si="5"/>
        <v>0</v>
      </c>
      <c r="M192" s="233"/>
      <c r="N192" s="235">
        <v>0</v>
      </c>
      <c r="O192" s="23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  <c r="BN192" s="95"/>
      <c r="BO192" s="95"/>
    </row>
    <row r="193" spans="1:67" s="96" customFormat="1" ht="12.75">
      <c r="A193" s="97">
        <f>'Ameacas-Pré-Resposta'!A191</f>
        <v>183</v>
      </c>
      <c r="B193" s="229">
        <f>'Ameacas-Pré-Resposta'!B191</f>
        <v>0</v>
      </c>
      <c r="C193" s="230">
        <f>'Ameacas-Pré-Resposta'!C191</f>
        <v>0</v>
      </c>
      <c r="D193" s="231">
        <f>'Ameacas-Pré-Resposta'!D191</f>
        <v>0</v>
      </c>
      <c r="E193" s="231">
        <f>'Ameacas-Pré-Resposta'!E191</f>
        <v>0</v>
      </c>
      <c r="F193" s="232">
        <f>'Ameacas-Pré-Resposta'!I191</f>
        <v>0</v>
      </c>
      <c r="G193" s="233"/>
      <c r="H193" s="234"/>
      <c r="I193" s="235">
        <v>0</v>
      </c>
      <c r="J193" s="99">
        <f>'Ameacas-Pré-Resposta'!F191</f>
        <v>0</v>
      </c>
      <c r="K193" s="92">
        <f>'Ameacas-Pré-Resposta'!H191</f>
        <v>0</v>
      </c>
      <c r="L193" s="236">
        <f t="shared" si="5"/>
        <v>0</v>
      </c>
      <c r="M193" s="233"/>
      <c r="N193" s="235">
        <v>0</v>
      </c>
      <c r="O193" s="23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</row>
    <row r="194" spans="1:67" s="96" customFormat="1" ht="12.75">
      <c r="A194" s="97">
        <f>'Ameacas-Pré-Resposta'!A192</f>
        <v>184</v>
      </c>
      <c r="B194" s="229">
        <f>'Ameacas-Pré-Resposta'!B192</f>
        <v>0</v>
      </c>
      <c r="C194" s="230">
        <f>'Ameacas-Pré-Resposta'!C192</f>
        <v>0</v>
      </c>
      <c r="D194" s="231">
        <f>'Ameacas-Pré-Resposta'!D192</f>
        <v>0</v>
      </c>
      <c r="E194" s="231">
        <f>'Ameacas-Pré-Resposta'!E192</f>
        <v>0</v>
      </c>
      <c r="F194" s="232">
        <f>'Ameacas-Pré-Resposta'!I192</f>
        <v>0</v>
      </c>
      <c r="G194" s="233"/>
      <c r="H194" s="234"/>
      <c r="I194" s="235">
        <v>0</v>
      </c>
      <c r="J194" s="99">
        <f>'Ameacas-Pré-Resposta'!F192</f>
        <v>0</v>
      </c>
      <c r="K194" s="92">
        <f>'Ameacas-Pré-Resposta'!H192</f>
        <v>0</v>
      </c>
      <c r="L194" s="236">
        <f t="shared" si="5"/>
        <v>0</v>
      </c>
      <c r="M194" s="233"/>
      <c r="N194" s="235">
        <v>0</v>
      </c>
      <c r="O194" s="23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  <c r="BN194" s="95"/>
      <c r="BO194" s="95"/>
    </row>
    <row r="195" spans="1:67" s="96" customFormat="1" ht="12.75">
      <c r="A195" s="97">
        <f>'Ameacas-Pré-Resposta'!A193</f>
        <v>185</v>
      </c>
      <c r="B195" s="229">
        <f>'Ameacas-Pré-Resposta'!B193</f>
        <v>0</v>
      </c>
      <c r="C195" s="230">
        <f>'Ameacas-Pré-Resposta'!C193</f>
        <v>0</v>
      </c>
      <c r="D195" s="231">
        <f>'Ameacas-Pré-Resposta'!D193</f>
        <v>0</v>
      </c>
      <c r="E195" s="231">
        <f>'Ameacas-Pré-Resposta'!E193</f>
        <v>0</v>
      </c>
      <c r="F195" s="232">
        <f>'Ameacas-Pré-Resposta'!I193</f>
        <v>0</v>
      </c>
      <c r="G195" s="233"/>
      <c r="H195" s="234"/>
      <c r="I195" s="235">
        <v>0</v>
      </c>
      <c r="J195" s="99">
        <f>'Ameacas-Pré-Resposta'!F193</f>
        <v>0</v>
      </c>
      <c r="K195" s="92">
        <f>'Ameacas-Pré-Resposta'!H193</f>
        <v>0</v>
      </c>
      <c r="L195" s="236">
        <f t="shared" si="5"/>
        <v>0</v>
      </c>
      <c r="M195" s="233"/>
      <c r="N195" s="235">
        <v>0</v>
      </c>
      <c r="O195" s="23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</row>
    <row r="196" spans="1:67" s="96" customFormat="1" ht="12.75">
      <c r="A196" s="97">
        <f>'Ameacas-Pré-Resposta'!A194</f>
        <v>186</v>
      </c>
      <c r="B196" s="229">
        <f>'Ameacas-Pré-Resposta'!B194</f>
        <v>0</v>
      </c>
      <c r="C196" s="230">
        <f>'Ameacas-Pré-Resposta'!C194</f>
        <v>0</v>
      </c>
      <c r="D196" s="231">
        <f>'Ameacas-Pré-Resposta'!D194</f>
        <v>0</v>
      </c>
      <c r="E196" s="231">
        <f>'Ameacas-Pré-Resposta'!E194</f>
        <v>0</v>
      </c>
      <c r="F196" s="232">
        <f>'Ameacas-Pré-Resposta'!I194</f>
        <v>0</v>
      </c>
      <c r="G196" s="233"/>
      <c r="H196" s="234"/>
      <c r="I196" s="235">
        <v>0</v>
      </c>
      <c r="J196" s="99">
        <f>'Ameacas-Pré-Resposta'!F194</f>
        <v>0</v>
      </c>
      <c r="K196" s="92">
        <f>'Ameacas-Pré-Resposta'!H194</f>
        <v>0</v>
      </c>
      <c r="L196" s="236">
        <f t="shared" si="5"/>
        <v>0</v>
      </c>
      <c r="M196" s="233"/>
      <c r="N196" s="235">
        <v>0</v>
      </c>
      <c r="O196" s="23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  <c r="BO196" s="95"/>
    </row>
    <row r="197" spans="1:67" s="96" customFormat="1" ht="12.75">
      <c r="A197" s="97">
        <f>'Ameacas-Pré-Resposta'!A195</f>
        <v>187</v>
      </c>
      <c r="B197" s="229">
        <f>'Ameacas-Pré-Resposta'!B195</f>
        <v>0</v>
      </c>
      <c r="C197" s="230">
        <f>'Ameacas-Pré-Resposta'!C195</f>
        <v>0</v>
      </c>
      <c r="D197" s="231">
        <f>'Ameacas-Pré-Resposta'!D195</f>
        <v>0</v>
      </c>
      <c r="E197" s="231">
        <f>'Ameacas-Pré-Resposta'!E195</f>
        <v>0</v>
      </c>
      <c r="F197" s="232">
        <f>'Ameacas-Pré-Resposta'!I195</f>
        <v>0</v>
      </c>
      <c r="G197" s="233"/>
      <c r="H197" s="234"/>
      <c r="I197" s="235">
        <v>0</v>
      </c>
      <c r="J197" s="99">
        <f>'Ameacas-Pré-Resposta'!F195</f>
        <v>0</v>
      </c>
      <c r="K197" s="92">
        <f>'Ameacas-Pré-Resposta'!H195</f>
        <v>0</v>
      </c>
      <c r="L197" s="236">
        <f t="shared" si="5"/>
        <v>0</v>
      </c>
      <c r="M197" s="233"/>
      <c r="N197" s="235">
        <v>0</v>
      </c>
      <c r="O197" s="23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  <c r="BM197" s="95"/>
      <c r="BN197" s="95"/>
      <c r="BO197" s="95"/>
    </row>
    <row r="198" spans="1:67" s="96" customFormat="1" ht="12.75">
      <c r="A198" s="97">
        <f>'Ameacas-Pré-Resposta'!A196</f>
        <v>188</v>
      </c>
      <c r="B198" s="229">
        <f>'Ameacas-Pré-Resposta'!B196</f>
        <v>0</v>
      </c>
      <c r="C198" s="230">
        <f>'Ameacas-Pré-Resposta'!C196</f>
        <v>0</v>
      </c>
      <c r="D198" s="231">
        <f>'Ameacas-Pré-Resposta'!D196</f>
        <v>0</v>
      </c>
      <c r="E198" s="231">
        <f>'Ameacas-Pré-Resposta'!E196</f>
        <v>0</v>
      </c>
      <c r="F198" s="232">
        <f>'Ameacas-Pré-Resposta'!I196</f>
        <v>0</v>
      </c>
      <c r="G198" s="233"/>
      <c r="H198" s="234"/>
      <c r="I198" s="235">
        <v>0</v>
      </c>
      <c r="J198" s="99">
        <f>'Ameacas-Pré-Resposta'!F196</f>
        <v>0</v>
      </c>
      <c r="K198" s="92">
        <f>'Ameacas-Pré-Resposta'!H196</f>
        <v>0</v>
      </c>
      <c r="L198" s="236">
        <f t="shared" si="5"/>
        <v>0</v>
      </c>
      <c r="M198" s="233"/>
      <c r="N198" s="235">
        <v>0</v>
      </c>
      <c r="O198" s="23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  <c r="BN198" s="95"/>
      <c r="BO198" s="95"/>
    </row>
    <row r="199" spans="1:67" s="96" customFormat="1" ht="12.75">
      <c r="A199" s="97">
        <f>'Ameacas-Pré-Resposta'!A197</f>
        <v>189</v>
      </c>
      <c r="B199" s="229">
        <f>'Ameacas-Pré-Resposta'!B197</f>
        <v>0</v>
      </c>
      <c r="C199" s="230">
        <f>'Ameacas-Pré-Resposta'!C197</f>
        <v>0</v>
      </c>
      <c r="D199" s="231">
        <f>'Ameacas-Pré-Resposta'!D197</f>
        <v>0</v>
      </c>
      <c r="E199" s="231">
        <f>'Ameacas-Pré-Resposta'!E197</f>
        <v>0</v>
      </c>
      <c r="F199" s="232">
        <f>'Ameacas-Pré-Resposta'!I197</f>
        <v>0</v>
      </c>
      <c r="G199" s="233"/>
      <c r="H199" s="234"/>
      <c r="I199" s="235">
        <v>0</v>
      </c>
      <c r="J199" s="99">
        <f>'Ameacas-Pré-Resposta'!F197</f>
        <v>0</v>
      </c>
      <c r="K199" s="92">
        <f>'Ameacas-Pré-Resposta'!H197</f>
        <v>0</v>
      </c>
      <c r="L199" s="236">
        <f t="shared" si="5"/>
        <v>0</v>
      </c>
      <c r="M199" s="233"/>
      <c r="N199" s="235">
        <v>0</v>
      </c>
      <c r="O199" s="23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  <c r="BM199" s="95"/>
      <c r="BN199" s="95"/>
      <c r="BO199" s="95"/>
    </row>
    <row r="200" spans="1:67" s="96" customFormat="1" ht="12.75">
      <c r="A200" s="97">
        <f>'Ameacas-Pré-Resposta'!A198</f>
        <v>190</v>
      </c>
      <c r="B200" s="229">
        <f>'Ameacas-Pré-Resposta'!B198</f>
        <v>0</v>
      </c>
      <c r="C200" s="230">
        <f>'Ameacas-Pré-Resposta'!C198</f>
        <v>0</v>
      </c>
      <c r="D200" s="231">
        <f>'Ameacas-Pré-Resposta'!D198</f>
        <v>0</v>
      </c>
      <c r="E200" s="231">
        <f>'Ameacas-Pré-Resposta'!E198</f>
        <v>0</v>
      </c>
      <c r="F200" s="232">
        <f>'Ameacas-Pré-Resposta'!I198</f>
        <v>0</v>
      </c>
      <c r="G200" s="233"/>
      <c r="H200" s="234"/>
      <c r="I200" s="235">
        <v>0</v>
      </c>
      <c r="J200" s="99">
        <f>'Ameacas-Pré-Resposta'!F198</f>
        <v>0</v>
      </c>
      <c r="K200" s="92">
        <f>'Ameacas-Pré-Resposta'!H198</f>
        <v>0</v>
      </c>
      <c r="L200" s="236">
        <f t="shared" si="5"/>
        <v>0</v>
      </c>
      <c r="M200" s="233"/>
      <c r="N200" s="235">
        <v>0</v>
      </c>
      <c r="O200" s="23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95"/>
      <c r="BD200" s="95"/>
      <c r="BE200" s="95"/>
      <c r="BF200" s="95"/>
      <c r="BG200" s="95"/>
      <c r="BH200" s="95"/>
      <c r="BI200" s="95"/>
      <c r="BJ200" s="95"/>
      <c r="BK200" s="95"/>
      <c r="BL200" s="95"/>
      <c r="BM200" s="95"/>
      <c r="BN200" s="95"/>
      <c r="BO200" s="95"/>
    </row>
    <row r="201" spans="1:67" s="96" customFormat="1" ht="12.75">
      <c r="A201" s="97">
        <f>'Ameacas-Pré-Resposta'!A199</f>
        <v>191</v>
      </c>
      <c r="B201" s="229">
        <f>'Ameacas-Pré-Resposta'!B199</f>
        <v>0</v>
      </c>
      <c r="C201" s="230">
        <f>'Ameacas-Pré-Resposta'!C199</f>
        <v>0</v>
      </c>
      <c r="D201" s="231">
        <f>'Ameacas-Pré-Resposta'!D199</f>
        <v>0</v>
      </c>
      <c r="E201" s="231">
        <f>'Ameacas-Pré-Resposta'!E199</f>
        <v>0</v>
      </c>
      <c r="F201" s="232">
        <f>'Ameacas-Pré-Resposta'!I199</f>
        <v>0</v>
      </c>
      <c r="G201" s="233"/>
      <c r="H201" s="234"/>
      <c r="I201" s="235">
        <v>0</v>
      </c>
      <c r="J201" s="99">
        <f>'Ameacas-Pré-Resposta'!F199</f>
        <v>0</v>
      </c>
      <c r="K201" s="92">
        <f>'Ameacas-Pré-Resposta'!H199</f>
        <v>0</v>
      </c>
      <c r="L201" s="236">
        <f t="shared" si="5"/>
        <v>0</v>
      </c>
      <c r="M201" s="233"/>
      <c r="N201" s="235">
        <v>0</v>
      </c>
      <c r="O201" s="23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95"/>
      <c r="BA201" s="95"/>
      <c r="BB201" s="95"/>
      <c r="BC201" s="95"/>
      <c r="BD201" s="95"/>
      <c r="BE201" s="95"/>
      <c r="BF201" s="95"/>
      <c r="BG201" s="95"/>
      <c r="BH201" s="95"/>
      <c r="BI201" s="95"/>
      <c r="BJ201" s="95"/>
      <c r="BK201" s="95"/>
      <c r="BL201" s="95"/>
      <c r="BM201" s="95"/>
      <c r="BN201" s="95"/>
      <c r="BO201" s="95"/>
    </row>
    <row r="202" spans="1:67" s="96" customFormat="1" ht="12.75">
      <c r="A202" s="97">
        <f>'Ameacas-Pré-Resposta'!A200</f>
        <v>192</v>
      </c>
      <c r="B202" s="229">
        <f>'Ameacas-Pré-Resposta'!B200</f>
        <v>0</v>
      </c>
      <c r="C202" s="230">
        <f>'Ameacas-Pré-Resposta'!C200</f>
        <v>0</v>
      </c>
      <c r="D202" s="231">
        <f>'Ameacas-Pré-Resposta'!D200</f>
        <v>0</v>
      </c>
      <c r="E202" s="231">
        <f>'Ameacas-Pré-Resposta'!E200</f>
        <v>0</v>
      </c>
      <c r="F202" s="232">
        <f>'Ameacas-Pré-Resposta'!I200</f>
        <v>0</v>
      </c>
      <c r="G202" s="233"/>
      <c r="H202" s="234"/>
      <c r="I202" s="235">
        <v>0</v>
      </c>
      <c r="J202" s="99">
        <f>'Ameacas-Pré-Resposta'!F200</f>
        <v>0</v>
      </c>
      <c r="K202" s="92">
        <f>'Ameacas-Pré-Resposta'!H200</f>
        <v>0</v>
      </c>
      <c r="L202" s="236">
        <f t="shared" si="5"/>
        <v>0</v>
      </c>
      <c r="M202" s="233"/>
      <c r="N202" s="235">
        <v>0</v>
      </c>
      <c r="O202" s="23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</row>
    <row r="203" spans="1:67" s="96" customFormat="1" ht="12.75">
      <c r="A203" s="97">
        <f>'Ameacas-Pré-Resposta'!A201</f>
        <v>193</v>
      </c>
      <c r="B203" s="229">
        <f>'Ameacas-Pré-Resposta'!B201</f>
        <v>0</v>
      </c>
      <c r="C203" s="230">
        <f>'Ameacas-Pré-Resposta'!C201</f>
        <v>0</v>
      </c>
      <c r="D203" s="231">
        <f>'Ameacas-Pré-Resposta'!D201</f>
        <v>0</v>
      </c>
      <c r="E203" s="231">
        <f>'Ameacas-Pré-Resposta'!E201</f>
        <v>0</v>
      </c>
      <c r="F203" s="232">
        <f>'Ameacas-Pré-Resposta'!I201</f>
        <v>0</v>
      </c>
      <c r="G203" s="233"/>
      <c r="H203" s="234"/>
      <c r="I203" s="235">
        <v>0</v>
      </c>
      <c r="J203" s="99">
        <f>'Ameacas-Pré-Resposta'!F201</f>
        <v>0</v>
      </c>
      <c r="K203" s="92">
        <f>'Ameacas-Pré-Resposta'!H201</f>
        <v>0</v>
      </c>
      <c r="L203" s="236">
        <f>J203*K203</f>
        <v>0</v>
      </c>
      <c r="M203" s="233"/>
      <c r="N203" s="235">
        <v>0</v>
      </c>
      <c r="O203" s="23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</row>
    <row r="204" spans="1:67" s="96" customFormat="1" ht="12.75">
      <c r="A204" s="97">
        <f>'Ameacas-Pré-Resposta'!A202</f>
        <v>194</v>
      </c>
      <c r="B204" s="229">
        <f>'Ameacas-Pré-Resposta'!B202</f>
        <v>0</v>
      </c>
      <c r="C204" s="230">
        <f>'Ameacas-Pré-Resposta'!C202</f>
        <v>0</v>
      </c>
      <c r="D204" s="231">
        <f>'Ameacas-Pré-Resposta'!D202</f>
        <v>0</v>
      </c>
      <c r="E204" s="231">
        <f>'Ameacas-Pré-Resposta'!E202</f>
        <v>0</v>
      </c>
      <c r="F204" s="232">
        <f>'Ameacas-Pré-Resposta'!I202</f>
        <v>0</v>
      </c>
      <c r="G204" s="233"/>
      <c r="H204" s="234"/>
      <c r="I204" s="235">
        <v>0</v>
      </c>
      <c r="J204" s="99">
        <f>'Ameacas-Pré-Resposta'!F202</f>
        <v>0</v>
      </c>
      <c r="K204" s="92">
        <f>'Ameacas-Pré-Resposta'!H202</f>
        <v>0</v>
      </c>
      <c r="L204" s="236">
        <f>J204*K204</f>
        <v>0</v>
      </c>
      <c r="M204" s="233"/>
      <c r="N204" s="235">
        <v>0</v>
      </c>
      <c r="O204" s="23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95"/>
      <c r="BB204" s="95"/>
      <c r="BC204" s="95"/>
      <c r="BD204" s="95"/>
      <c r="BE204" s="95"/>
      <c r="BF204" s="95"/>
      <c r="BG204" s="95"/>
      <c r="BH204" s="95"/>
      <c r="BI204" s="95"/>
      <c r="BJ204" s="95"/>
      <c r="BK204" s="95"/>
      <c r="BL204" s="95"/>
      <c r="BM204" s="95"/>
      <c r="BN204" s="95"/>
      <c r="BO204" s="95"/>
    </row>
    <row r="205" spans="1:67" s="96" customFormat="1" ht="12.75">
      <c r="A205" s="97">
        <f>'Ameacas-Pré-Resposta'!A203</f>
        <v>195</v>
      </c>
      <c r="B205" s="229">
        <f>'Ameacas-Pré-Resposta'!B203</f>
        <v>0</v>
      </c>
      <c r="C205" s="230">
        <f>'Ameacas-Pré-Resposta'!C203</f>
        <v>0</v>
      </c>
      <c r="D205" s="231">
        <f>'Ameacas-Pré-Resposta'!D203</f>
        <v>0</v>
      </c>
      <c r="E205" s="231">
        <f>'Ameacas-Pré-Resposta'!E203</f>
        <v>0</v>
      </c>
      <c r="F205" s="232">
        <f>'Ameacas-Pré-Resposta'!I203</f>
        <v>0</v>
      </c>
      <c r="G205" s="233"/>
      <c r="H205" s="234"/>
      <c r="I205" s="235">
        <v>0</v>
      </c>
      <c r="J205" s="99">
        <f>'Ameacas-Pré-Resposta'!F203</f>
        <v>0</v>
      </c>
      <c r="K205" s="92">
        <f>'Ameacas-Pré-Resposta'!H203</f>
        <v>0</v>
      </c>
      <c r="L205" s="236">
        <f>J205*K205</f>
        <v>0</v>
      </c>
      <c r="M205" s="233"/>
      <c r="N205" s="235">
        <v>0</v>
      </c>
      <c r="O205" s="23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</row>
    <row r="206" spans="1:67" s="96" customFormat="1" ht="12.75">
      <c r="A206" s="97">
        <f>'Ameacas-Pré-Resposta'!A204</f>
        <v>196</v>
      </c>
      <c r="B206" s="229">
        <f>'Ameacas-Pré-Resposta'!B204</f>
        <v>0</v>
      </c>
      <c r="C206" s="230">
        <f>'Ameacas-Pré-Resposta'!C204</f>
        <v>0</v>
      </c>
      <c r="D206" s="231">
        <f>'Ameacas-Pré-Resposta'!D204</f>
        <v>0</v>
      </c>
      <c r="E206" s="231">
        <f>'Ameacas-Pré-Resposta'!E204</f>
        <v>0</v>
      </c>
      <c r="F206" s="232">
        <f>'Ameacas-Pré-Resposta'!I204</f>
        <v>0</v>
      </c>
      <c r="G206" s="233"/>
      <c r="H206" s="234"/>
      <c r="I206" s="235">
        <v>0</v>
      </c>
      <c r="J206" s="99">
        <f>'Ameacas-Pré-Resposta'!F204</f>
        <v>0</v>
      </c>
      <c r="K206" s="92">
        <f>'Ameacas-Pré-Resposta'!H204</f>
        <v>0</v>
      </c>
      <c r="L206" s="236">
        <f>J206*K206</f>
        <v>0</v>
      </c>
      <c r="M206" s="233"/>
      <c r="N206" s="235">
        <v>0</v>
      </c>
      <c r="O206" s="23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</row>
    <row r="207" spans="1:67" s="96" customFormat="1" ht="12.75">
      <c r="A207" s="97">
        <f>'Ameacas-Pré-Resposta'!A205</f>
        <v>197</v>
      </c>
      <c r="B207" s="229">
        <f>'Ameacas-Pré-Resposta'!B205</f>
        <v>0</v>
      </c>
      <c r="C207" s="230">
        <f>'Ameacas-Pré-Resposta'!C205</f>
        <v>0</v>
      </c>
      <c r="D207" s="231">
        <f>'Ameacas-Pré-Resposta'!D205</f>
        <v>0</v>
      </c>
      <c r="E207" s="231">
        <f>'Ameacas-Pré-Resposta'!E205</f>
        <v>0</v>
      </c>
      <c r="F207" s="232">
        <f>'Ameacas-Pré-Resposta'!I205</f>
        <v>0</v>
      </c>
      <c r="G207" s="233"/>
      <c r="H207" s="234"/>
      <c r="I207" s="235">
        <v>0</v>
      </c>
      <c r="J207" s="99">
        <f>'Ameacas-Pré-Resposta'!F205</f>
        <v>0</v>
      </c>
      <c r="K207" s="92">
        <f>'Ameacas-Pré-Resposta'!H205</f>
        <v>0</v>
      </c>
      <c r="L207" s="236">
        <f>J207*K207</f>
        <v>0</v>
      </c>
      <c r="M207" s="233"/>
      <c r="N207" s="235">
        <v>0</v>
      </c>
      <c r="O207" s="23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95"/>
      <c r="BD207" s="95"/>
      <c r="BE207" s="95"/>
      <c r="BF207" s="95"/>
      <c r="BG207" s="95"/>
      <c r="BH207" s="95"/>
      <c r="BI207" s="95"/>
      <c r="BJ207" s="95"/>
      <c r="BK207" s="95"/>
      <c r="BL207" s="95"/>
      <c r="BM207" s="95"/>
      <c r="BN207" s="95"/>
      <c r="BO207" s="95"/>
    </row>
    <row r="208" spans="1:67" s="96" customFormat="1" ht="12.75">
      <c r="A208" s="97">
        <f>'Ameacas-Pré-Resposta'!A206</f>
        <v>198</v>
      </c>
      <c r="B208" s="229">
        <f>'Ameacas-Pré-Resposta'!B206</f>
        <v>0</v>
      </c>
      <c r="C208" s="230">
        <f>'Ameacas-Pré-Resposta'!C206</f>
        <v>0</v>
      </c>
      <c r="D208" s="231">
        <f>'Ameacas-Pré-Resposta'!D206</f>
        <v>0</v>
      </c>
      <c r="E208" s="231">
        <f>'Ameacas-Pré-Resposta'!E206</f>
        <v>0</v>
      </c>
      <c r="F208" s="232">
        <f>'Ameacas-Pré-Resposta'!I206</f>
        <v>0</v>
      </c>
      <c r="G208" s="233"/>
      <c r="H208" s="234"/>
      <c r="I208" s="235">
        <v>0</v>
      </c>
      <c r="J208" s="99">
        <f>'Ameacas-Pré-Resposta'!F206</f>
        <v>0</v>
      </c>
      <c r="K208" s="92">
        <f>'Ameacas-Pré-Resposta'!H206</f>
        <v>0</v>
      </c>
      <c r="L208" s="236">
        <f>J208*K208</f>
        <v>0</v>
      </c>
      <c r="M208" s="233"/>
      <c r="N208" s="235">
        <v>0</v>
      </c>
      <c r="O208" s="23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  <c r="AW208" s="95"/>
      <c r="AX208" s="95"/>
      <c r="AY208" s="95"/>
      <c r="AZ208" s="95"/>
      <c r="BA208" s="95"/>
      <c r="BB208" s="95"/>
      <c r="BC208" s="95"/>
      <c r="BD208" s="95"/>
      <c r="BE208" s="95"/>
      <c r="BF208" s="95"/>
      <c r="BG208" s="95"/>
      <c r="BH208" s="95"/>
      <c r="BI208" s="95"/>
      <c r="BJ208" s="95"/>
      <c r="BK208" s="95"/>
      <c r="BL208" s="95"/>
      <c r="BM208" s="95"/>
      <c r="BN208" s="95"/>
      <c r="BO208" s="95"/>
    </row>
    <row r="209" spans="1:67" s="96" customFormat="1" ht="12.75">
      <c r="A209" s="97">
        <f>'Ameacas-Pré-Resposta'!A207</f>
        <v>199</v>
      </c>
      <c r="B209" s="229">
        <f>'Ameacas-Pré-Resposta'!B207</f>
        <v>0</v>
      </c>
      <c r="C209" s="230">
        <f>'Ameacas-Pré-Resposta'!C207</f>
        <v>0</v>
      </c>
      <c r="D209" s="231">
        <f>'Ameacas-Pré-Resposta'!D207</f>
        <v>0</v>
      </c>
      <c r="E209" s="231">
        <f>'Ameacas-Pré-Resposta'!E207</f>
        <v>0</v>
      </c>
      <c r="F209" s="232">
        <f>'Ameacas-Pré-Resposta'!I207</f>
        <v>0</v>
      </c>
      <c r="G209" s="233"/>
      <c r="H209" s="234"/>
      <c r="I209" s="235">
        <v>0</v>
      </c>
      <c r="J209" s="99">
        <f>'Ameacas-Pré-Resposta'!F207</f>
        <v>0</v>
      </c>
      <c r="K209" s="92">
        <f>'Ameacas-Pré-Resposta'!H207</f>
        <v>0</v>
      </c>
      <c r="L209" s="236">
        <f>J209*K209</f>
        <v>0</v>
      </c>
      <c r="M209" s="233"/>
      <c r="N209" s="235">
        <v>0</v>
      </c>
      <c r="O209" s="23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5"/>
      <c r="AX209" s="95"/>
      <c r="AY209" s="95"/>
      <c r="AZ209" s="95"/>
      <c r="BA209" s="95"/>
      <c r="BB209" s="95"/>
      <c r="BC209" s="95"/>
      <c r="BD209" s="95"/>
      <c r="BE209" s="95"/>
      <c r="BF209" s="95"/>
      <c r="BG209" s="95"/>
      <c r="BH209" s="95"/>
      <c r="BI209" s="95"/>
      <c r="BJ209" s="95"/>
      <c r="BK209" s="95"/>
      <c r="BL209" s="95"/>
      <c r="BM209" s="95"/>
      <c r="BN209" s="95"/>
      <c r="BO209" s="95"/>
    </row>
    <row r="210" spans="1:67" s="96" customFormat="1" ht="12.75">
      <c r="A210" s="97">
        <f>'Ameacas-Pré-Resposta'!A208</f>
        <v>200</v>
      </c>
      <c r="B210" s="229">
        <f>'Ameacas-Pré-Resposta'!B208</f>
        <v>0</v>
      </c>
      <c r="C210" s="230">
        <f>'Ameacas-Pré-Resposta'!C208</f>
        <v>0</v>
      </c>
      <c r="D210" s="231">
        <f>'Ameacas-Pré-Resposta'!D208</f>
        <v>0</v>
      </c>
      <c r="E210" s="231">
        <f>'Ameacas-Pré-Resposta'!E208</f>
        <v>0</v>
      </c>
      <c r="F210" s="232">
        <f>'Ameacas-Pré-Resposta'!I208</f>
        <v>0</v>
      </c>
      <c r="G210" s="233"/>
      <c r="H210" s="234"/>
      <c r="I210" s="235">
        <v>0</v>
      </c>
      <c r="J210" s="99">
        <f>'Ameacas-Pré-Resposta'!F208</f>
        <v>0</v>
      </c>
      <c r="K210" s="92">
        <f>'Ameacas-Pré-Resposta'!H208</f>
        <v>0</v>
      </c>
      <c r="L210" s="236">
        <f>J210*K210</f>
        <v>0</v>
      </c>
      <c r="M210" s="233"/>
      <c r="N210" s="235">
        <v>0</v>
      </c>
      <c r="O210" s="23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5"/>
      <c r="BD210" s="95"/>
      <c r="BE210" s="95"/>
      <c r="BF210" s="95"/>
      <c r="BG210" s="95"/>
      <c r="BH210" s="95"/>
      <c r="BI210" s="95"/>
      <c r="BJ210" s="95"/>
      <c r="BK210" s="95"/>
      <c r="BL210" s="95"/>
      <c r="BM210" s="95"/>
      <c r="BN210" s="95"/>
      <c r="BO210" s="95"/>
    </row>
    <row r="211" spans="1:15" ht="12.75">
      <c r="A211" s="120"/>
      <c r="B211" s="238"/>
      <c r="C211" s="120"/>
      <c r="D211" s="239"/>
      <c r="E211" s="239"/>
      <c r="F211" s="239"/>
      <c r="G211" s="120"/>
      <c r="H211" s="240"/>
      <c r="I211" s="120"/>
      <c r="J211" s="241"/>
      <c r="K211" s="241"/>
      <c r="L211" s="241"/>
      <c r="M211" s="120"/>
      <c r="N211" s="120"/>
      <c r="O211" s="120"/>
    </row>
    <row r="212" spans="1:15" ht="12.75">
      <c r="A212" s="104"/>
      <c r="B212" s="105"/>
      <c r="C212" s="104"/>
      <c r="D212" s="106"/>
      <c r="E212" s="106"/>
      <c r="F212" s="106"/>
      <c r="G212" s="104"/>
      <c r="H212" s="242"/>
      <c r="I212" s="104"/>
      <c r="J212" s="42"/>
      <c r="K212" s="42"/>
      <c r="L212" s="42"/>
      <c r="M212" s="104"/>
      <c r="N212" s="104"/>
      <c r="O212" s="104"/>
    </row>
    <row r="213" spans="1:15" ht="12.75">
      <c r="A213" s="104"/>
      <c r="B213" s="105"/>
      <c r="C213" s="104"/>
      <c r="D213" s="106"/>
      <c r="E213" s="106"/>
      <c r="F213" s="106"/>
      <c r="G213" s="104"/>
      <c r="H213" s="242"/>
      <c r="I213" s="104"/>
      <c r="J213" s="42"/>
      <c r="K213" s="42"/>
      <c r="L213" s="42"/>
      <c r="M213" s="104"/>
      <c r="N213" s="104"/>
      <c r="O213" s="104"/>
    </row>
    <row r="214" spans="1:15" ht="12.75">
      <c r="A214" s="104"/>
      <c r="B214" s="105"/>
      <c r="C214" s="104"/>
      <c r="D214" s="106"/>
      <c r="E214" s="106"/>
      <c r="F214" s="106"/>
      <c r="G214" s="104"/>
      <c r="H214" s="242"/>
      <c r="I214" s="104"/>
      <c r="J214" s="42"/>
      <c r="K214" s="42"/>
      <c r="L214" s="42"/>
      <c r="M214" s="104"/>
      <c r="N214" s="104"/>
      <c r="O214" s="104"/>
    </row>
    <row r="215" spans="1:15" ht="12.75">
      <c r="A215" s="104"/>
      <c r="B215" s="105"/>
      <c r="C215" s="104"/>
      <c r="D215" s="106"/>
      <c r="E215" s="106"/>
      <c r="F215" s="106"/>
      <c r="G215" s="104"/>
      <c r="H215" s="242"/>
      <c r="I215" s="104"/>
      <c r="J215" s="42"/>
      <c r="K215" s="42"/>
      <c r="L215" s="42"/>
      <c r="M215" s="104"/>
      <c r="N215" s="104"/>
      <c r="O215" s="104"/>
    </row>
    <row r="216" spans="1:15" ht="12.75">
      <c r="A216" s="104"/>
      <c r="B216" s="105"/>
      <c r="C216" s="104"/>
      <c r="D216" s="106"/>
      <c r="E216" s="106"/>
      <c r="F216" s="106"/>
      <c r="G216" s="104"/>
      <c r="H216" s="242"/>
      <c r="I216" s="104"/>
      <c r="J216" s="42"/>
      <c r="K216" s="42"/>
      <c r="L216" s="42"/>
      <c r="M216" s="104"/>
      <c r="N216" s="104"/>
      <c r="O216" s="104"/>
    </row>
    <row r="217" spans="1:15" ht="12.75">
      <c r="A217" s="104"/>
      <c r="B217" s="105"/>
      <c r="C217" s="104"/>
      <c r="D217" s="106"/>
      <c r="E217" s="106"/>
      <c r="F217" s="106"/>
      <c r="G217" s="104"/>
      <c r="H217" s="242"/>
      <c r="I217" s="104"/>
      <c r="J217" s="42"/>
      <c r="K217" s="42"/>
      <c r="L217" s="42"/>
      <c r="M217" s="104"/>
      <c r="N217" s="104"/>
      <c r="O217" s="104"/>
    </row>
    <row r="218" spans="1:15" ht="12.75">
      <c r="A218" s="104"/>
      <c r="B218" s="105"/>
      <c r="C218" s="104"/>
      <c r="D218" s="106"/>
      <c r="E218" s="106"/>
      <c r="F218" s="106"/>
      <c r="G218" s="104"/>
      <c r="H218" s="242"/>
      <c r="I218" s="104"/>
      <c r="J218" s="42"/>
      <c r="K218" s="42"/>
      <c r="L218" s="42"/>
      <c r="M218" s="104"/>
      <c r="N218" s="104"/>
      <c r="O218" s="104"/>
    </row>
    <row r="219" spans="1:15" ht="12.75">
      <c r="A219" s="104"/>
      <c r="B219" s="105"/>
      <c r="C219" s="104"/>
      <c r="D219" s="106"/>
      <c r="E219" s="106"/>
      <c r="F219" s="106"/>
      <c r="G219" s="104"/>
      <c r="H219" s="242"/>
      <c r="I219" s="104"/>
      <c r="J219" s="42"/>
      <c r="K219" s="42"/>
      <c r="L219" s="42"/>
      <c r="M219" s="104"/>
      <c r="N219" s="104"/>
      <c r="O219" s="104"/>
    </row>
    <row r="220" spans="1:15" ht="12.75">
      <c r="A220" s="104"/>
      <c r="B220" s="105"/>
      <c r="C220" s="104"/>
      <c r="D220" s="106"/>
      <c r="E220" s="106"/>
      <c r="F220" s="106"/>
      <c r="G220" s="104"/>
      <c r="H220" s="242"/>
      <c r="I220" s="104"/>
      <c r="J220" s="42"/>
      <c r="K220" s="42"/>
      <c r="L220" s="42"/>
      <c r="M220" s="104"/>
      <c r="N220" s="104"/>
      <c r="O220" s="104"/>
    </row>
    <row r="221" spans="1:15" ht="12.75">
      <c r="A221" s="104"/>
      <c r="B221" s="105"/>
      <c r="C221" s="104"/>
      <c r="D221" s="106"/>
      <c r="E221" s="106"/>
      <c r="F221" s="106"/>
      <c r="G221" s="104"/>
      <c r="H221" s="242"/>
      <c r="I221" s="104"/>
      <c r="J221" s="42"/>
      <c r="K221" s="42"/>
      <c r="L221" s="42"/>
      <c r="M221" s="104"/>
      <c r="N221" s="104"/>
      <c r="O221" s="104"/>
    </row>
    <row r="222" spans="1:15" ht="12.75">
      <c r="A222" s="104"/>
      <c r="B222" s="105"/>
      <c r="C222" s="104"/>
      <c r="D222" s="106"/>
      <c r="E222" s="106"/>
      <c r="F222" s="106"/>
      <c r="G222" s="104"/>
      <c r="H222" s="242"/>
      <c r="I222" s="104"/>
      <c r="J222" s="42"/>
      <c r="K222" s="42"/>
      <c r="L222" s="42"/>
      <c r="M222" s="104"/>
      <c r="N222" s="104"/>
      <c r="O222" s="104"/>
    </row>
    <row r="223" spans="1:15" ht="12.75">
      <c r="A223" s="104"/>
      <c r="B223" s="105"/>
      <c r="C223" s="104"/>
      <c r="D223" s="106"/>
      <c r="E223" s="106"/>
      <c r="F223" s="106"/>
      <c r="G223" s="104"/>
      <c r="H223" s="242"/>
      <c r="I223" s="104"/>
      <c r="J223" s="42"/>
      <c r="K223" s="42"/>
      <c r="L223" s="42"/>
      <c r="M223" s="104"/>
      <c r="N223" s="104"/>
      <c r="O223" s="104"/>
    </row>
    <row r="224" spans="1:15" ht="12.75">
      <c r="A224" s="104"/>
      <c r="B224" s="105"/>
      <c r="C224" s="104"/>
      <c r="D224" s="106"/>
      <c r="E224" s="106"/>
      <c r="F224" s="106"/>
      <c r="G224" s="104"/>
      <c r="H224" s="242"/>
      <c r="I224" s="104"/>
      <c r="J224" s="42"/>
      <c r="K224" s="42"/>
      <c r="L224" s="42"/>
      <c r="M224" s="104"/>
      <c r="N224" s="104"/>
      <c r="O224" s="104"/>
    </row>
    <row r="225" spans="1:15" ht="12.75">
      <c r="A225" s="104"/>
      <c r="B225" s="105"/>
      <c r="C225" s="104"/>
      <c r="D225" s="106"/>
      <c r="E225" s="106"/>
      <c r="F225" s="106"/>
      <c r="G225" s="104"/>
      <c r="H225" s="242"/>
      <c r="I225" s="104"/>
      <c r="J225" s="42"/>
      <c r="K225" s="42"/>
      <c r="L225" s="42"/>
      <c r="M225" s="104"/>
      <c r="N225" s="104"/>
      <c r="O225" s="104"/>
    </row>
    <row r="226" spans="1:15" ht="12.75">
      <c r="A226" s="104"/>
      <c r="B226" s="105"/>
      <c r="C226" s="104"/>
      <c r="D226" s="106"/>
      <c r="E226" s="106"/>
      <c r="F226" s="106"/>
      <c r="G226" s="104"/>
      <c r="H226" s="242"/>
      <c r="I226" s="104"/>
      <c r="J226" s="42"/>
      <c r="K226" s="42"/>
      <c r="L226" s="42"/>
      <c r="M226" s="104"/>
      <c r="N226" s="104"/>
      <c r="O226" s="104"/>
    </row>
    <row r="227" spans="1:15" ht="12.75">
      <c r="A227" s="104"/>
      <c r="B227" s="105"/>
      <c r="C227" s="104"/>
      <c r="D227" s="106"/>
      <c r="E227" s="106"/>
      <c r="F227" s="106"/>
      <c r="G227" s="104"/>
      <c r="H227" s="242"/>
      <c r="I227" s="104"/>
      <c r="J227" s="42"/>
      <c r="K227" s="42"/>
      <c r="L227" s="42"/>
      <c r="M227" s="104"/>
      <c r="N227" s="104"/>
      <c r="O227" s="104"/>
    </row>
    <row r="228" spans="1:15" ht="12.75">
      <c r="A228" s="104"/>
      <c r="B228" s="105"/>
      <c r="C228" s="104"/>
      <c r="D228" s="106"/>
      <c r="E228" s="106"/>
      <c r="F228" s="106"/>
      <c r="G228" s="104"/>
      <c r="H228" s="242"/>
      <c r="I228" s="104"/>
      <c r="J228" s="42"/>
      <c r="K228" s="42"/>
      <c r="L228" s="42"/>
      <c r="M228" s="104"/>
      <c r="N228" s="104"/>
      <c r="O228" s="104"/>
    </row>
    <row r="229" spans="1:15" ht="12.75">
      <c r="A229" s="104"/>
      <c r="B229" s="105"/>
      <c r="C229" s="104"/>
      <c r="D229" s="106"/>
      <c r="E229" s="106"/>
      <c r="F229" s="106"/>
      <c r="G229" s="104"/>
      <c r="H229" s="242"/>
      <c r="I229" s="104"/>
      <c r="J229" s="42"/>
      <c r="K229" s="42"/>
      <c r="L229" s="42"/>
      <c r="M229" s="104"/>
      <c r="N229" s="104"/>
      <c r="O229" s="104"/>
    </row>
    <row r="230" spans="1:15" ht="12.75">
      <c r="A230" s="104"/>
      <c r="B230" s="105"/>
      <c r="C230" s="104"/>
      <c r="D230" s="106"/>
      <c r="E230" s="106"/>
      <c r="F230" s="106"/>
      <c r="G230" s="104"/>
      <c r="H230" s="242"/>
      <c r="I230" s="104"/>
      <c r="J230" s="42"/>
      <c r="K230" s="42"/>
      <c r="L230" s="42"/>
      <c r="M230" s="104"/>
      <c r="N230" s="104"/>
      <c r="O230" s="104"/>
    </row>
    <row r="231" spans="1:15" ht="12.75">
      <c r="A231" s="104"/>
      <c r="B231" s="105"/>
      <c r="C231" s="104"/>
      <c r="D231" s="106"/>
      <c r="E231" s="106"/>
      <c r="F231" s="106"/>
      <c r="G231" s="104"/>
      <c r="H231" s="242"/>
      <c r="I231" s="104"/>
      <c r="J231" s="42"/>
      <c r="K231" s="42"/>
      <c r="L231" s="42"/>
      <c r="M231" s="104"/>
      <c r="N231" s="104"/>
      <c r="O231" s="104"/>
    </row>
    <row r="232" spans="1:15" ht="12.75">
      <c r="A232" s="104"/>
      <c r="B232" s="105"/>
      <c r="C232" s="104"/>
      <c r="D232" s="106"/>
      <c r="E232" s="106"/>
      <c r="F232" s="106"/>
      <c r="G232" s="104"/>
      <c r="H232" s="242"/>
      <c r="I232" s="104"/>
      <c r="J232" s="42"/>
      <c r="K232" s="42"/>
      <c r="L232" s="42"/>
      <c r="M232" s="104"/>
      <c r="N232" s="104"/>
      <c r="O232" s="104"/>
    </row>
    <row r="233" spans="1:15" ht="12.75">
      <c r="A233" s="104"/>
      <c r="B233" s="105"/>
      <c r="C233" s="104"/>
      <c r="D233" s="106"/>
      <c r="E233" s="106"/>
      <c r="F233" s="106"/>
      <c r="G233" s="104"/>
      <c r="H233" s="242"/>
      <c r="I233" s="104"/>
      <c r="J233" s="42"/>
      <c r="K233" s="42"/>
      <c r="L233" s="42"/>
      <c r="M233" s="104"/>
      <c r="N233" s="104"/>
      <c r="O233" s="104"/>
    </row>
    <row r="234" spans="1:15" ht="12.75">
      <c r="A234" s="104"/>
      <c r="B234" s="105"/>
      <c r="C234" s="104"/>
      <c r="D234" s="106"/>
      <c r="E234" s="106"/>
      <c r="F234" s="106"/>
      <c r="G234" s="104"/>
      <c r="H234" s="242"/>
      <c r="I234" s="104"/>
      <c r="J234" s="42"/>
      <c r="K234" s="42"/>
      <c r="L234" s="42"/>
      <c r="M234" s="104"/>
      <c r="N234" s="104"/>
      <c r="O234" s="104"/>
    </row>
    <row r="235" spans="1:15" ht="12.75">
      <c r="A235" s="104"/>
      <c r="B235" s="105"/>
      <c r="C235" s="104"/>
      <c r="D235" s="106"/>
      <c r="E235" s="106"/>
      <c r="F235" s="106"/>
      <c r="G235" s="104"/>
      <c r="H235" s="242"/>
      <c r="I235" s="104"/>
      <c r="J235" s="42"/>
      <c r="K235" s="42"/>
      <c r="L235" s="42"/>
      <c r="M235" s="104"/>
      <c r="N235" s="104"/>
      <c r="O235" s="104"/>
    </row>
    <row r="236" spans="1:15" ht="12.75">
      <c r="A236" s="104"/>
      <c r="B236" s="105"/>
      <c r="C236" s="104"/>
      <c r="D236" s="106"/>
      <c r="E236" s="106"/>
      <c r="F236" s="106"/>
      <c r="G236" s="104"/>
      <c r="H236" s="242"/>
      <c r="I236" s="104"/>
      <c r="J236" s="42"/>
      <c r="K236" s="42"/>
      <c r="L236" s="42"/>
      <c r="M236" s="104"/>
      <c r="N236" s="104"/>
      <c r="O236" s="104"/>
    </row>
    <row r="237" spans="1:15" ht="12.75">
      <c r="A237" s="104"/>
      <c r="B237" s="105"/>
      <c r="C237" s="104"/>
      <c r="D237" s="106"/>
      <c r="E237" s="106"/>
      <c r="F237" s="106"/>
      <c r="G237" s="104"/>
      <c r="H237" s="242"/>
      <c r="I237" s="104"/>
      <c r="J237" s="42"/>
      <c r="K237" s="42"/>
      <c r="L237" s="42"/>
      <c r="M237" s="104"/>
      <c r="N237" s="104"/>
      <c r="O237" s="104"/>
    </row>
    <row r="238" spans="1:15" ht="12.75">
      <c r="A238" s="104"/>
      <c r="B238" s="105"/>
      <c r="C238" s="104"/>
      <c r="D238" s="106"/>
      <c r="E238" s="106"/>
      <c r="F238" s="106"/>
      <c r="G238" s="104"/>
      <c r="H238" s="242"/>
      <c r="I238" s="104"/>
      <c r="J238" s="42"/>
      <c r="K238" s="42"/>
      <c r="L238" s="42"/>
      <c r="M238" s="104"/>
      <c r="N238" s="104"/>
      <c r="O238" s="104"/>
    </row>
    <row r="239" spans="1:15" ht="12.75">
      <c r="A239" s="104"/>
      <c r="B239" s="105"/>
      <c r="C239" s="104"/>
      <c r="D239" s="106"/>
      <c r="E239" s="106"/>
      <c r="F239" s="106"/>
      <c r="G239" s="104"/>
      <c r="H239" s="242"/>
      <c r="I239" s="104"/>
      <c r="J239" s="42"/>
      <c r="K239" s="42"/>
      <c r="L239" s="42"/>
      <c r="M239" s="104"/>
      <c r="N239" s="104"/>
      <c r="O239" s="104"/>
    </row>
    <row r="240" spans="1:15" ht="12.75">
      <c r="A240" s="104"/>
      <c r="B240" s="105"/>
      <c r="C240" s="104"/>
      <c r="D240" s="106"/>
      <c r="E240" s="106"/>
      <c r="F240" s="106"/>
      <c r="G240" s="104"/>
      <c r="H240" s="242"/>
      <c r="I240" s="104"/>
      <c r="J240" s="42"/>
      <c r="K240" s="42"/>
      <c r="L240" s="42"/>
      <c r="M240" s="104"/>
      <c r="N240" s="104"/>
      <c r="O240" s="104"/>
    </row>
    <row r="241" spans="1:15" ht="12.75">
      <c r="A241" s="104"/>
      <c r="B241" s="105"/>
      <c r="C241" s="104"/>
      <c r="D241" s="106"/>
      <c r="E241" s="106"/>
      <c r="F241" s="106"/>
      <c r="G241" s="104"/>
      <c r="H241" s="242"/>
      <c r="I241" s="104"/>
      <c r="J241" s="42"/>
      <c r="K241" s="42"/>
      <c r="L241" s="42"/>
      <c r="M241" s="104"/>
      <c r="N241" s="104"/>
      <c r="O241" s="104"/>
    </row>
    <row r="242" spans="1:15" ht="12.75">
      <c r="A242" s="104"/>
      <c r="B242" s="105"/>
      <c r="C242" s="104"/>
      <c r="D242" s="106"/>
      <c r="E242" s="106"/>
      <c r="F242" s="106"/>
      <c r="G242" s="104"/>
      <c r="H242" s="242"/>
      <c r="I242" s="104"/>
      <c r="J242" s="42"/>
      <c r="K242" s="42"/>
      <c r="L242" s="42"/>
      <c r="M242" s="104"/>
      <c r="N242" s="104"/>
      <c r="O242" s="104"/>
    </row>
    <row r="243" spans="1:15" ht="12.75">
      <c r="A243" s="104"/>
      <c r="B243" s="105"/>
      <c r="C243" s="104"/>
      <c r="D243" s="106"/>
      <c r="E243" s="106"/>
      <c r="F243" s="106"/>
      <c r="G243" s="104"/>
      <c r="H243" s="242"/>
      <c r="I243" s="104"/>
      <c r="J243" s="42"/>
      <c r="K243" s="42"/>
      <c r="L243" s="42"/>
      <c r="M243" s="104"/>
      <c r="N243" s="104"/>
      <c r="O243" s="104"/>
    </row>
    <row r="244" spans="1:15" ht="12.75">
      <c r="A244" s="104"/>
      <c r="B244" s="105"/>
      <c r="C244" s="104"/>
      <c r="D244" s="106"/>
      <c r="E244" s="106"/>
      <c r="F244" s="106"/>
      <c r="G244" s="104"/>
      <c r="H244" s="242"/>
      <c r="I244" s="104"/>
      <c r="J244" s="42"/>
      <c r="K244" s="42"/>
      <c r="L244" s="42"/>
      <c r="M244" s="104"/>
      <c r="N244" s="104"/>
      <c r="O244" s="104"/>
    </row>
    <row r="245" spans="1:15" ht="12.75">
      <c r="A245" s="104"/>
      <c r="B245" s="105"/>
      <c r="C245" s="104"/>
      <c r="D245" s="106"/>
      <c r="E245" s="106"/>
      <c r="F245" s="106"/>
      <c r="G245" s="104"/>
      <c r="H245" s="242"/>
      <c r="I245" s="104"/>
      <c r="J245" s="42"/>
      <c r="K245" s="42"/>
      <c r="L245" s="42"/>
      <c r="M245" s="104"/>
      <c r="N245" s="104"/>
      <c r="O245" s="104"/>
    </row>
    <row r="246" spans="1:15" ht="12.75">
      <c r="A246" s="104"/>
      <c r="B246" s="105"/>
      <c r="C246" s="104"/>
      <c r="D246" s="106"/>
      <c r="E246" s="106"/>
      <c r="F246" s="106"/>
      <c r="G246" s="104"/>
      <c r="H246" s="242"/>
      <c r="I246" s="104"/>
      <c r="J246" s="42"/>
      <c r="K246" s="42"/>
      <c r="L246" s="42"/>
      <c r="M246" s="104"/>
      <c r="N246" s="104"/>
      <c r="O246" s="104"/>
    </row>
    <row r="247" spans="1:15" ht="12.75">
      <c r="A247" s="104"/>
      <c r="B247" s="105"/>
      <c r="C247" s="104"/>
      <c r="D247" s="106"/>
      <c r="E247" s="106"/>
      <c r="F247" s="106"/>
      <c r="G247" s="104"/>
      <c r="H247" s="242"/>
      <c r="I247" s="104"/>
      <c r="J247" s="42"/>
      <c r="K247" s="42"/>
      <c r="L247" s="42"/>
      <c r="M247" s="104"/>
      <c r="N247" s="104"/>
      <c r="O247" s="104"/>
    </row>
    <row r="248" spans="1:15" ht="12.75">
      <c r="A248" s="104"/>
      <c r="B248" s="105"/>
      <c r="C248" s="104"/>
      <c r="D248" s="106"/>
      <c r="E248" s="106"/>
      <c r="F248" s="106"/>
      <c r="G248" s="104"/>
      <c r="H248" s="242"/>
      <c r="I248" s="104"/>
      <c r="J248" s="42"/>
      <c r="K248" s="42"/>
      <c r="L248" s="42"/>
      <c r="M248" s="104"/>
      <c r="N248" s="104"/>
      <c r="O248" s="104"/>
    </row>
    <row r="249" spans="1:15" ht="12.75">
      <c r="A249" s="104"/>
      <c r="B249" s="105"/>
      <c r="C249" s="104"/>
      <c r="D249" s="106"/>
      <c r="E249" s="106"/>
      <c r="F249" s="106"/>
      <c r="G249" s="104"/>
      <c r="H249" s="242"/>
      <c r="I249" s="104"/>
      <c r="J249" s="42"/>
      <c r="K249" s="42"/>
      <c r="L249" s="42"/>
      <c r="M249" s="104"/>
      <c r="N249" s="104"/>
      <c r="O249" s="104"/>
    </row>
    <row r="250" spans="1:15" ht="12.75">
      <c r="A250" s="104"/>
      <c r="B250" s="105"/>
      <c r="C250" s="104"/>
      <c r="D250" s="106"/>
      <c r="E250" s="106"/>
      <c r="F250" s="106"/>
      <c r="G250" s="104"/>
      <c r="H250" s="242"/>
      <c r="I250" s="104"/>
      <c r="J250" s="42"/>
      <c r="K250" s="42"/>
      <c r="L250" s="42"/>
      <c r="M250" s="104"/>
      <c r="N250" s="104"/>
      <c r="O250" s="104"/>
    </row>
    <row r="251" spans="1:15" ht="12.75">
      <c r="A251" s="104"/>
      <c r="B251" s="105"/>
      <c r="C251" s="104"/>
      <c r="D251" s="106"/>
      <c r="E251" s="106"/>
      <c r="F251" s="106"/>
      <c r="G251" s="104"/>
      <c r="H251" s="242"/>
      <c r="I251" s="104"/>
      <c r="J251" s="42"/>
      <c r="K251" s="42"/>
      <c r="L251" s="42"/>
      <c r="M251" s="104"/>
      <c r="N251" s="104"/>
      <c r="O251" s="104"/>
    </row>
    <row r="252" spans="1:15" ht="12.75">
      <c r="A252" s="104"/>
      <c r="B252" s="105"/>
      <c r="C252" s="104"/>
      <c r="D252" s="106"/>
      <c r="E252" s="106"/>
      <c r="F252" s="106"/>
      <c r="G252" s="104"/>
      <c r="H252" s="242"/>
      <c r="I252" s="104"/>
      <c r="J252" s="42"/>
      <c r="K252" s="42"/>
      <c r="L252" s="42"/>
      <c r="M252" s="104"/>
      <c r="N252" s="104"/>
      <c r="O252" s="104"/>
    </row>
    <row r="253" spans="1:15" ht="12.75">
      <c r="A253" s="104"/>
      <c r="B253" s="105"/>
      <c r="C253" s="104"/>
      <c r="D253" s="106"/>
      <c r="E253" s="106"/>
      <c r="F253" s="106"/>
      <c r="G253" s="104"/>
      <c r="H253" s="242"/>
      <c r="I253" s="104"/>
      <c r="J253" s="42"/>
      <c r="K253" s="42"/>
      <c r="L253" s="42"/>
      <c r="M253" s="104"/>
      <c r="N253" s="104"/>
      <c r="O253" s="104"/>
    </row>
    <row r="254" spans="1:15" ht="12.75">
      <c r="A254" s="104"/>
      <c r="B254" s="105"/>
      <c r="C254" s="104"/>
      <c r="D254" s="106"/>
      <c r="E254" s="106"/>
      <c r="F254" s="106"/>
      <c r="G254" s="104"/>
      <c r="H254" s="242"/>
      <c r="I254" s="104"/>
      <c r="J254" s="42"/>
      <c r="K254" s="42"/>
      <c r="L254" s="42"/>
      <c r="M254" s="104"/>
      <c r="N254" s="104"/>
      <c r="O254" s="104"/>
    </row>
    <row r="255" spans="1:15" ht="12.75">
      <c r="A255" s="104"/>
      <c r="B255" s="105"/>
      <c r="C255" s="104"/>
      <c r="D255" s="106"/>
      <c r="E255" s="106"/>
      <c r="F255" s="106"/>
      <c r="G255" s="104"/>
      <c r="H255" s="242"/>
      <c r="I255" s="104"/>
      <c r="J255" s="42"/>
      <c r="K255" s="42"/>
      <c r="L255" s="42"/>
      <c r="M255" s="104"/>
      <c r="N255" s="104"/>
      <c r="O255" s="104"/>
    </row>
    <row r="256" spans="1:15" ht="12.75">
      <c r="A256" s="104"/>
      <c r="B256" s="105"/>
      <c r="C256" s="104"/>
      <c r="D256" s="106"/>
      <c r="E256" s="106"/>
      <c r="F256" s="106"/>
      <c r="G256" s="104"/>
      <c r="H256" s="242"/>
      <c r="I256" s="104"/>
      <c r="J256" s="42"/>
      <c r="K256" s="42"/>
      <c r="L256" s="42"/>
      <c r="M256" s="104"/>
      <c r="N256" s="104"/>
      <c r="O256" s="104"/>
    </row>
    <row r="257" spans="1:15" ht="12.75">
      <c r="A257" s="104"/>
      <c r="B257" s="105"/>
      <c r="C257" s="104"/>
      <c r="D257" s="106"/>
      <c r="E257" s="106"/>
      <c r="F257" s="106"/>
      <c r="G257" s="104"/>
      <c r="H257" s="242"/>
      <c r="I257" s="104"/>
      <c r="J257" s="42"/>
      <c r="K257" s="42"/>
      <c r="L257" s="42"/>
      <c r="M257" s="104"/>
      <c r="N257" s="104"/>
      <c r="O257" s="104"/>
    </row>
    <row r="258" spans="1:15" ht="12.75">
      <c r="A258" s="104"/>
      <c r="B258" s="105"/>
      <c r="C258" s="104"/>
      <c r="D258" s="106"/>
      <c r="E258" s="106"/>
      <c r="F258" s="106"/>
      <c r="G258" s="104"/>
      <c r="H258" s="242"/>
      <c r="I258" s="104"/>
      <c r="J258" s="42"/>
      <c r="K258" s="42"/>
      <c r="L258" s="42"/>
      <c r="M258" s="104"/>
      <c r="N258" s="104"/>
      <c r="O258" s="104"/>
    </row>
    <row r="259" spans="1:15" ht="12.75">
      <c r="A259" s="104"/>
      <c r="B259" s="105"/>
      <c r="C259" s="104"/>
      <c r="D259" s="106"/>
      <c r="E259" s="106"/>
      <c r="F259" s="106"/>
      <c r="G259" s="104"/>
      <c r="H259" s="242"/>
      <c r="I259" s="104"/>
      <c r="J259" s="42"/>
      <c r="K259" s="42"/>
      <c r="L259" s="42"/>
      <c r="M259" s="104"/>
      <c r="N259" s="104"/>
      <c r="O259" s="104"/>
    </row>
    <row r="260" spans="1:15" ht="12.75">
      <c r="A260" s="104"/>
      <c r="B260" s="105"/>
      <c r="C260" s="104"/>
      <c r="D260" s="106"/>
      <c r="E260" s="106"/>
      <c r="F260" s="106"/>
      <c r="G260" s="104"/>
      <c r="H260" s="242"/>
      <c r="I260" s="104"/>
      <c r="J260" s="42"/>
      <c r="K260" s="42"/>
      <c r="L260" s="42"/>
      <c r="M260" s="104"/>
      <c r="N260" s="104"/>
      <c r="O260" s="104"/>
    </row>
    <row r="261" spans="1:15" ht="12.75">
      <c r="A261" s="104"/>
      <c r="B261" s="105"/>
      <c r="C261" s="104"/>
      <c r="D261" s="106"/>
      <c r="E261" s="106"/>
      <c r="F261" s="106"/>
      <c r="G261" s="104"/>
      <c r="H261" s="242"/>
      <c r="I261" s="104"/>
      <c r="J261" s="42"/>
      <c r="K261" s="42"/>
      <c r="L261" s="42"/>
      <c r="M261" s="104"/>
      <c r="N261" s="104"/>
      <c r="O261" s="104"/>
    </row>
    <row r="262" spans="1:15" ht="12.75">
      <c r="A262" s="104"/>
      <c r="B262" s="105"/>
      <c r="C262" s="104"/>
      <c r="D262" s="106"/>
      <c r="E262" s="106"/>
      <c r="F262" s="106"/>
      <c r="G262" s="104"/>
      <c r="H262" s="242"/>
      <c r="I262" s="104"/>
      <c r="J262" s="42"/>
      <c r="K262" s="42"/>
      <c r="L262" s="42"/>
      <c r="M262" s="104"/>
      <c r="N262" s="104"/>
      <c r="O262" s="104"/>
    </row>
    <row r="263" spans="1:15" ht="12.75">
      <c r="A263" s="104"/>
      <c r="B263" s="105"/>
      <c r="C263" s="104"/>
      <c r="D263" s="106"/>
      <c r="E263" s="106"/>
      <c r="F263" s="106"/>
      <c r="G263" s="104"/>
      <c r="H263" s="242"/>
      <c r="I263" s="104"/>
      <c r="J263" s="42"/>
      <c r="K263" s="42"/>
      <c r="L263" s="42"/>
      <c r="M263" s="104"/>
      <c r="N263" s="104"/>
      <c r="O263" s="104"/>
    </row>
    <row r="264" spans="1:15" ht="12.75">
      <c r="A264" s="104"/>
      <c r="B264" s="105"/>
      <c r="C264" s="104"/>
      <c r="D264" s="106"/>
      <c r="E264" s="106"/>
      <c r="F264" s="106"/>
      <c r="G264" s="104"/>
      <c r="H264" s="242"/>
      <c r="I264" s="104"/>
      <c r="J264" s="42"/>
      <c r="K264" s="42"/>
      <c r="L264" s="42"/>
      <c r="M264" s="104"/>
      <c r="N264" s="104"/>
      <c r="O264" s="104"/>
    </row>
    <row r="265" spans="1:15" ht="12.75">
      <c r="A265" s="104"/>
      <c r="B265" s="105"/>
      <c r="C265" s="104"/>
      <c r="D265" s="106"/>
      <c r="E265" s="106"/>
      <c r="F265" s="106"/>
      <c r="G265" s="104"/>
      <c r="H265" s="242"/>
      <c r="I265" s="104"/>
      <c r="J265" s="42"/>
      <c r="K265" s="42"/>
      <c r="L265" s="42"/>
      <c r="M265" s="104"/>
      <c r="N265" s="104"/>
      <c r="O265" s="104"/>
    </row>
    <row r="266" spans="1:15" ht="12.75">
      <c r="A266" s="104"/>
      <c r="B266" s="105"/>
      <c r="C266" s="104"/>
      <c r="D266" s="106"/>
      <c r="E266" s="106"/>
      <c r="F266" s="106"/>
      <c r="G266" s="104"/>
      <c r="H266" s="242"/>
      <c r="I266" s="104"/>
      <c r="J266" s="42"/>
      <c r="K266" s="42"/>
      <c r="L266" s="42"/>
      <c r="M266" s="104"/>
      <c r="N266" s="104"/>
      <c r="O266" s="104"/>
    </row>
    <row r="267" spans="1:15" ht="12.75">
      <c r="A267" s="104"/>
      <c r="B267" s="105"/>
      <c r="C267" s="104"/>
      <c r="D267" s="106"/>
      <c r="E267" s="106"/>
      <c r="F267" s="106"/>
      <c r="G267" s="104"/>
      <c r="H267" s="242"/>
      <c r="I267" s="104"/>
      <c r="J267" s="42"/>
      <c r="K267" s="42"/>
      <c r="L267" s="42"/>
      <c r="M267" s="104"/>
      <c r="N267" s="104"/>
      <c r="O267" s="104"/>
    </row>
    <row r="268" spans="1:15" ht="12.75">
      <c r="A268" s="104"/>
      <c r="B268" s="105"/>
      <c r="C268" s="104"/>
      <c r="D268" s="106"/>
      <c r="E268" s="106"/>
      <c r="F268" s="106"/>
      <c r="G268" s="104"/>
      <c r="H268" s="242"/>
      <c r="I268" s="104"/>
      <c r="J268" s="42"/>
      <c r="K268" s="42"/>
      <c r="L268" s="42"/>
      <c r="M268" s="104"/>
      <c r="N268" s="104"/>
      <c r="O268" s="104"/>
    </row>
    <row r="269" spans="1:15" ht="12.75">
      <c r="A269" s="104"/>
      <c r="B269" s="105"/>
      <c r="C269" s="104"/>
      <c r="D269" s="106"/>
      <c r="E269" s="106"/>
      <c r="F269" s="106"/>
      <c r="G269" s="104"/>
      <c r="H269" s="242"/>
      <c r="I269" s="104"/>
      <c r="J269" s="42"/>
      <c r="K269" s="42"/>
      <c r="L269" s="42"/>
      <c r="M269" s="104"/>
      <c r="N269" s="104"/>
      <c r="O269" s="104"/>
    </row>
    <row r="270" spans="1:15" ht="12.75">
      <c r="A270" s="104"/>
      <c r="B270" s="105"/>
      <c r="C270" s="104"/>
      <c r="D270" s="106"/>
      <c r="E270" s="106"/>
      <c r="F270" s="106"/>
      <c r="G270" s="104"/>
      <c r="H270" s="242"/>
      <c r="I270" s="104"/>
      <c r="J270" s="42"/>
      <c r="K270" s="42"/>
      <c r="L270" s="42"/>
      <c r="M270" s="104"/>
      <c r="N270" s="104"/>
      <c r="O270" s="104"/>
    </row>
    <row r="271" spans="1:15" ht="12.75">
      <c r="A271" s="104"/>
      <c r="B271" s="105"/>
      <c r="C271" s="104"/>
      <c r="D271" s="106"/>
      <c r="E271" s="106"/>
      <c r="F271" s="106"/>
      <c r="G271" s="104"/>
      <c r="H271" s="242"/>
      <c r="I271" s="104"/>
      <c r="J271" s="42"/>
      <c r="K271" s="42"/>
      <c r="L271" s="42"/>
      <c r="M271" s="104"/>
      <c r="N271" s="104"/>
      <c r="O271" s="104"/>
    </row>
    <row r="272" spans="1:15" ht="12.75">
      <c r="A272" s="104"/>
      <c r="B272" s="105"/>
      <c r="C272" s="104"/>
      <c r="D272" s="106"/>
      <c r="E272" s="106"/>
      <c r="F272" s="106"/>
      <c r="G272" s="104"/>
      <c r="H272" s="242"/>
      <c r="I272" s="104"/>
      <c r="J272" s="42"/>
      <c r="K272" s="42"/>
      <c r="L272" s="42"/>
      <c r="M272" s="104"/>
      <c r="N272" s="104"/>
      <c r="O272" s="104"/>
    </row>
    <row r="273" spans="1:15" ht="12.75">
      <c r="A273" s="104"/>
      <c r="B273" s="105"/>
      <c r="C273" s="104"/>
      <c r="D273" s="106"/>
      <c r="E273" s="106"/>
      <c r="F273" s="106"/>
      <c r="G273" s="104"/>
      <c r="H273" s="242"/>
      <c r="I273" s="104"/>
      <c r="J273" s="42"/>
      <c r="K273" s="42"/>
      <c r="L273" s="42"/>
      <c r="M273" s="104"/>
      <c r="N273" s="104"/>
      <c r="O273" s="104"/>
    </row>
    <row r="274" spans="1:15" ht="12.75">
      <c r="A274" s="104"/>
      <c r="B274" s="105"/>
      <c r="C274" s="104"/>
      <c r="D274" s="106"/>
      <c r="E274" s="106"/>
      <c r="F274" s="106"/>
      <c r="G274" s="104"/>
      <c r="H274" s="242"/>
      <c r="I274" s="104"/>
      <c r="J274" s="42"/>
      <c r="K274" s="42"/>
      <c r="L274" s="42"/>
      <c r="M274" s="104"/>
      <c r="N274" s="104"/>
      <c r="O274" s="104"/>
    </row>
    <row r="275" spans="1:15" ht="12.75">
      <c r="A275" s="104"/>
      <c r="B275" s="105"/>
      <c r="C275" s="104"/>
      <c r="D275" s="106"/>
      <c r="E275" s="106"/>
      <c r="F275" s="106"/>
      <c r="G275" s="104"/>
      <c r="H275" s="242"/>
      <c r="I275" s="104"/>
      <c r="J275" s="42"/>
      <c r="K275" s="42"/>
      <c r="L275" s="42"/>
      <c r="M275" s="104"/>
      <c r="N275" s="104"/>
      <c r="O275" s="104"/>
    </row>
    <row r="276" spans="1:15" ht="12.75">
      <c r="A276" s="104"/>
      <c r="B276" s="105"/>
      <c r="C276" s="104"/>
      <c r="D276" s="106"/>
      <c r="E276" s="106"/>
      <c r="F276" s="106"/>
      <c r="G276" s="104"/>
      <c r="H276" s="242"/>
      <c r="I276" s="104"/>
      <c r="J276" s="42"/>
      <c r="K276" s="42"/>
      <c r="L276" s="42"/>
      <c r="M276" s="104"/>
      <c r="N276" s="104"/>
      <c r="O276" s="104"/>
    </row>
    <row r="277" spans="1:15" ht="12.75">
      <c r="A277" s="104"/>
      <c r="B277" s="105"/>
      <c r="C277" s="104"/>
      <c r="D277" s="106"/>
      <c r="E277" s="106"/>
      <c r="F277" s="106"/>
      <c r="G277" s="104"/>
      <c r="H277" s="242"/>
      <c r="I277" s="104"/>
      <c r="J277" s="42"/>
      <c r="K277" s="42"/>
      <c r="L277" s="42"/>
      <c r="M277" s="104"/>
      <c r="N277" s="104"/>
      <c r="O277" s="104"/>
    </row>
    <row r="278" spans="1:15" ht="12.75">
      <c r="A278" s="104"/>
      <c r="B278" s="105"/>
      <c r="C278" s="104"/>
      <c r="D278" s="106"/>
      <c r="E278" s="106"/>
      <c r="F278" s="106"/>
      <c r="G278" s="104"/>
      <c r="H278" s="242"/>
      <c r="I278" s="104"/>
      <c r="J278" s="42"/>
      <c r="K278" s="42"/>
      <c r="L278" s="42"/>
      <c r="M278" s="104"/>
      <c r="N278" s="104"/>
      <c r="O278" s="104"/>
    </row>
    <row r="279" spans="1:15" ht="12.75">
      <c r="A279" s="104"/>
      <c r="B279" s="105"/>
      <c r="C279" s="104"/>
      <c r="D279" s="106"/>
      <c r="E279" s="106"/>
      <c r="F279" s="106"/>
      <c r="G279" s="104"/>
      <c r="H279" s="242"/>
      <c r="I279" s="104"/>
      <c r="J279" s="42"/>
      <c r="K279" s="42"/>
      <c r="L279" s="42"/>
      <c r="M279" s="104"/>
      <c r="N279" s="104"/>
      <c r="O279" s="104"/>
    </row>
    <row r="280" spans="1:15" ht="12.75">
      <c r="A280" s="104"/>
      <c r="B280" s="105"/>
      <c r="C280" s="104"/>
      <c r="D280" s="106"/>
      <c r="E280" s="106"/>
      <c r="F280" s="106"/>
      <c r="G280" s="104"/>
      <c r="H280" s="242"/>
      <c r="I280" s="104"/>
      <c r="J280" s="42"/>
      <c r="K280" s="42"/>
      <c r="L280" s="42"/>
      <c r="M280" s="104"/>
      <c r="N280" s="104"/>
      <c r="O280" s="104"/>
    </row>
    <row r="281" spans="1:15" ht="12.75">
      <c r="A281" s="104"/>
      <c r="B281" s="105"/>
      <c r="C281" s="104"/>
      <c r="D281" s="106"/>
      <c r="E281" s="106"/>
      <c r="F281" s="106"/>
      <c r="G281" s="104"/>
      <c r="H281" s="242"/>
      <c r="I281" s="104"/>
      <c r="J281" s="42"/>
      <c r="K281" s="42"/>
      <c r="L281" s="42"/>
      <c r="M281" s="104"/>
      <c r="N281" s="104"/>
      <c r="O281" s="104"/>
    </row>
    <row r="282" spans="1:15" ht="12.75">
      <c r="A282" s="104"/>
      <c r="B282" s="105"/>
      <c r="C282" s="104"/>
      <c r="D282" s="106"/>
      <c r="E282" s="106"/>
      <c r="F282" s="106"/>
      <c r="G282" s="104"/>
      <c r="H282" s="242"/>
      <c r="I282" s="104"/>
      <c r="J282" s="42"/>
      <c r="K282" s="42"/>
      <c r="L282" s="42"/>
      <c r="M282" s="104"/>
      <c r="N282" s="104"/>
      <c r="O282" s="104"/>
    </row>
    <row r="283" spans="1:15" ht="12.75">
      <c r="A283" s="104"/>
      <c r="B283" s="105"/>
      <c r="C283" s="104"/>
      <c r="D283" s="106"/>
      <c r="E283" s="106"/>
      <c r="F283" s="106"/>
      <c r="G283" s="104"/>
      <c r="H283" s="242"/>
      <c r="I283" s="104"/>
      <c r="J283" s="42"/>
      <c r="K283" s="42"/>
      <c r="L283" s="42"/>
      <c r="M283" s="104"/>
      <c r="N283" s="104"/>
      <c r="O283" s="104"/>
    </row>
    <row r="284" spans="1:15" ht="12.75">
      <c r="A284" s="104"/>
      <c r="B284" s="105"/>
      <c r="C284" s="104"/>
      <c r="D284" s="106"/>
      <c r="E284" s="106"/>
      <c r="F284" s="106"/>
      <c r="G284" s="104"/>
      <c r="H284" s="242"/>
      <c r="I284" s="104"/>
      <c r="J284" s="42"/>
      <c r="K284" s="42"/>
      <c r="L284" s="42"/>
      <c r="M284" s="104"/>
      <c r="N284" s="104"/>
      <c r="O284" s="104"/>
    </row>
    <row r="285" spans="1:15" ht="12.75">
      <c r="A285" s="104"/>
      <c r="B285" s="105"/>
      <c r="C285" s="104"/>
      <c r="D285" s="106"/>
      <c r="E285" s="106"/>
      <c r="F285" s="106"/>
      <c r="G285" s="104"/>
      <c r="H285" s="242"/>
      <c r="I285" s="104"/>
      <c r="J285" s="42"/>
      <c r="K285" s="42"/>
      <c r="L285" s="42"/>
      <c r="M285" s="104"/>
      <c r="N285" s="104"/>
      <c r="O285" s="104"/>
    </row>
    <row r="286" spans="1:15" ht="12.75">
      <c r="A286" s="104"/>
      <c r="B286" s="105"/>
      <c r="C286" s="104"/>
      <c r="D286" s="106"/>
      <c r="E286" s="106"/>
      <c r="F286" s="106"/>
      <c r="G286" s="104"/>
      <c r="H286" s="242"/>
      <c r="I286" s="104"/>
      <c r="J286" s="42"/>
      <c r="K286" s="42"/>
      <c r="L286" s="42"/>
      <c r="M286" s="104"/>
      <c r="N286" s="104"/>
      <c r="O286" s="104"/>
    </row>
    <row r="287" spans="1:15" ht="12.75">
      <c r="A287" s="104"/>
      <c r="B287" s="105"/>
      <c r="C287" s="104"/>
      <c r="D287" s="106"/>
      <c r="E287" s="106"/>
      <c r="F287" s="106"/>
      <c r="G287" s="104"/>
      <c r="H287" s="242"/>
      <c r="I287" s="104"/>
      <c r="J287" s="42"/>
      <c r="K287" s="42"/>
      <c r="L287" s="42"/>
      <c r="M287" s="104"/>
      <c r="N287" s="104"/>
      <c r="O287" s="104"/>
    </row>
    <row r="288" spans="1:15" ht="12.75">
      <c r="A288" s="104"/>
      <c r="B288" s="105"/>
      <c r="C288" s="104"/>
      <c r="D288" s="106"/>
      <c r="E288" s="106"/>
      <c r="F288" s="106"/>
      <c r="G288" s="104"/>
      <c r="H288" s="242"/>
      <c r="I288" s="104"/>
      <c r="J288" s="42"/>
      <c r="K288" s="42"/>
      <c r="L288" s="42"/>
      <c r="M288" s="104"/>
      <c r="N288" s="104"/>
      <c r="O288" s="104"/>
    </row>
    <row r="289" spans="1:15" ht="12.75">
      <c r="A289" s="104"/>
      <c r="B289" s="105"/>
      <c r="C289" s="104"/>
      <c r="D289" s="106"/>
      <c r="E289" s="106"/>
      <c r="F289" s="106"/>
      <c r="G289" s="104"/>
      <c r="H289" s="242"/>
      <c r="I289" s="104"/>
      <c r="J289" s="42"/>
      <c r="K289" s="42"/>
      <c r="L289" s="42"/>
      <c r="M289" s="104"/>
      <c r="N289" s="104"/>
      <c r="O289" s="104"/>
    </row>
    <row r="290" spans="1:15" ht="12.75">
      <c r="A290" s="104"/>
      <c r="B290" s="105"/>
      <c r="C290" s="104"/>
      <c r="D290" s="106"/>
      <c r="E290" s="106"/>
      <c r="F290" s="106"/>
      <c r="G290" s="104"/>
      <c r="H290" s="242"/>
      <c r="I290" s="104"/>
      <c r="J290" s="42"/>
      <c r="K290" s="42"/>
      <c r="L290" s="42"/>
      <c r="M290" s="104"/>
      <c r="N290" s="104"/>
      <c r="O290" s="104"/>
    </row>
    <row r="291" spans="1:15" ht="12.75">
      <c r="A291" s="104"/>
      <c r="B291" s="105"/>
      <c r="C291" s="104"/>
      <c r="D291" s="106"/>
      <c r="E291" s="106"/>
      <c r="F291" s="106"/>
      <c r="G291" s="104"/>
      <c r="H291" s="242"/>
      <c r="I291" s="104"/>
      <c r="J291" s="42"/>
      <c r="K291" s="42"/>
      <c r="L291" s="42"/>
      <c r="M291" s="104"/>
      <c r="N291" s="104"/>
      <c r="O291" s="104"/>
    </row>
    <row r="292" spans="1:15" ht="12.75">
      <c r="A292" s="104"/>
      <c r="B292" s="105"/>
      <c r="C292" s="104"/>
      <c r="D292" s="106"/>
      <c r="E292" s="106"/>
      <c r="F292" s="106"/>
      <c r="G292" s="104"/>
      <c r="H292" s="242"/>
      <c r="I292" s="104"/>
      <c r="J292" s="42"/>
      <c r="K292" s="42"/>
      <c r="L292" s="42"/>
      <c r="M292" s="104"/>
      <c r="N292" s="104"/>
      <c r="O292" s="104"/>
    </row>
    <row r="293" spans="1:15" ht="12.75">
      <c r="A293" s="104"/>
      <c r="B293" s="105"/>
      <c r="C293" s="104"/>
      <c r="D293" s="106"/>
      <c r="E293" s="106"/>
      <c r="F293" s="106"/>
      <c r="G293" s="104"/>
      <c r="H293" s="242"/>
      <c r="I293" s="104"/>
      <c r="J293" s="42"/>
      <c r="K293" s="42"/>
      <c r="L293" s="42"/>
      <c r="M293" s="104"/>
      <c r="N293" s="104"/>
      <c r="O293" s="104"/>
    </row>
    <row r="294" spans="1:15" ht="12.75">
      <c r="A294" s="104"/>
      <c r="B294" s="105"/>
      <c r="C294" s="104"/>
      <c r="D294" s="106"/>
      <c r="E294" s="106"/>
      <c r="F294" s="106"/>
      <c r="G294" s="104"/>
      <c r="H294" s="242"/>
      <c r="I294" s="104"/>
      <c r="J294" s="42"/>
      <c r="K294" s="42"/>
      <c r="L294" s="42"/>
      <c r="M294" s="104"/>
      <c r="N294" s="104"/>
      <c r="O294" s="104"/>
    </row>
    <row r="295" spans="1:15" ht="12.75">
      <c r="A295" s="104"/>
      <c r="B295" s="105"/>
      <c r="C295" s="104"/>
      <c r="D295" s="106"/>
      <c r="E295" s="106"/>
      <c r="F295" s="106"/>
      <c r="G295" s="104"/>
      <c r="H295" s="242"/>
      <c r="I295" s="104"/>
      <c r="J295" s="42"/>
      <c r="K295" s="42"/>
      <c r="L295" s="42"/>
      <c r="M295" s="104"/>
      <c r="N295" s="104"/>
      <c r="O295" s="104"/>
    </row>
    <row r="296" spans="1:15" ht="12.75">
      <c r="A296" s="104"/>
      <c r="B296" s="105"/>
      <c r="C296" s="104"/>
      <c r="D296" s="106"/>
      <c r="E296" s="106"/>
      <c r="F296" s="106"/>
      <c r="G296" s="104"/>
      <c r="H296" s="242"/>
      <c r="I296" s="104"/>
      <c r="J296" s="42"/>
      <c r="K296" s="42"/>
      <c r="L296" s="42"/>
      <c r="M296" s="104"/>
      <c r="N296" s="104"/>
      <c r="O296" s="104"/>
    </row>
    <row r="297" spans="1:15" ht="12.75">
      <c r="A297" s="104"/>
      <c r="B297" s="105"/>
      <c r="C297" s="104"/>
      <c r="D297" s="106"/>
      <c r="E297" s="106"/>
      <c r="F297" s="106"/>
      <c r="G297" s="104"/>
      <c r="H297" s="242"/>
      <c r="I297" s="104"/>
      <c r="J297" s="42"/>
      <c r="K297" s="42"/>
      <c r="L297" s="42"/>
      <c r="M297" s="104"/>
      <c r="N297" s="104"/>
      <c r="O297" s="104"/>
    </row>
    <row r="298" spans="1:15" ht="12.75">
      <c r="A298" s="104"/>
      <c r="B298" s="105"/>
      <c r="C298" s="104"/>
      <c r="D298" s="106"/>
      <c r="E298" s="106"/>
      <c r="F298" s="106"/>
      <c r="G298" s="104"/>
      <c r="H298" s="242"/>
      <c r="I298" s="104"/>
      <c r="J298" s="42"/>
      <c r="K298" s="42"/>
      <c r="L298" s="42"/>
      <c r="M298" s="104"/>
      <c r="N298" s="104"/>
      <c r="O298" s="104"/>
    </row>
    <row r="299" spans="1:15" ht="12.75">
      <c r="A299" s="104"/>
      <c r="B299" s="105"/>
      <c r="C299" s="104"/>
      <c r="D299" s="106"/>
      <c r="E299" s="106"/>
      <c r="F299" s="106"/>
      <c r="G299" s="104"/>
      <c r="H299" s="242"/>
      <c r="I299" s="104"/>
      <c r="J299" s="42"/>
      <c r="K299" s="42"/>
      <c r="L299" s="42"/>
      <c r="M299" s="104"/>
      <c r="N299" s="104"/>
      <c r="O299" s="104"/>
    </row>
    <row r="300" spans="1:15" ht="12.75">
      <c r="A300" s="104"/>
      <c r="B300" s="105"/>
      <c r="C300" s="104"/>
      <c r="D300" s="106"/>
      <c r="E300" s="106"/>
      <c r="F300" s="106"/>
      <c r="G300" s="104"/>
      <c r="H300" s="242"/>
      <c r="I300" s="104"/>
      <c r="J300" s="42"/>
      <c r="K300" s="42"/>
      <c r="L300" s="42"/>
      <c r="M300" s="104"/>
      <c r="N300" s="104"/>
      <c r="O300" s="104"/>
    </row>
    <row r="301" spans="1:15" ht="12.75">
      <c r="A301" s="104"/>
      <c r="B301" s="105"/>
      <c r="C301" s="104"/>
      <c r="D301" s="106"/>
      <c r="E301" s="106"/>
      <c r="F301" s="106"/>
      <c r="G301" s="104"/>
      <c r="H301" s="242"/>
      <c r="I301" s="104"/>
      <c r="J301" s="42"/>
      <c r="K301" s="42"/>
      <c r="L301" s="42"/>
      <c r="M301" s="104"/>
      <c r="N301" s="104"/>
      <c r="O301" s="104"/>
    </row>
    <row r="302" spans="1:15" ht="12.75">
      <c r="A302" s="104"/>
      <c r="B302" s="105"/>
      <c r="C302" s="104"/>
      <c r="D302" s="106"/>
      <c r="E302" s="106"/>
      <c r="F302" s="106"/>
      <c r="G302" s="104"/>
      <c r="H302" s="242"/>
      <c r="I302" s="104"/>
      <c r="J302" s="42"/>
      <c r="K302" s="42"/>
      <c r="L302" s="42"/>
      <c r="M302" s="104"/>
      <c r="N302" s="104"/>
      <c r="O302" s="104"/>
    </row>
    <row r="303" spans="1:15" ht="12.75">
      <c r="A303" s="104"/>
      <c r="B303" s="105"/>
      <c r="C303" s="104"/>
      <c r="D303" s="106"/>
      <c r="E303" s="106"/>
      <c r="F303" s="106"/>
      <c r="G303" s="104"/>
      <c r="H303" s="242"/>
      <c r="I303" s="104"/>
      <c r="J303" s="42"/>
      <c r="K303" s="42"/>
      <c r="L303" s="42"/>
      <c r="M303" s="104"/>
      <c r="N303" s="104"/>
      <c r="O303" s="104"/>
    </row>
    <row r="304" spans="1:15" ht="12.75">
      <c r="A304" s="104"/>
      <c r="B304" s="105"/>
      <c r="C304" s="104"/>
      <c r="D304" s="106"/>
      <c r="E304" s="106"/>
      <c r="F304" s="106"/>
      <c r="G304" s="104"/>
      <c r="H304" s="242"/>
      <c r="I304" s="104"/>
      <c r="J304" s="42"/>
      <c r="K304" s="42"/>
      <c r="L304" s="42"/>
      <c r="M304" s="104"/>
      <c r="N304" s="104"/>
      <c r="O304" s="104"/>
    </row>
    <row r="305" spans="1:15" ht="12.75">
      <c r="A305" s="104"/>
      <c r="B305" s="105"/>
      <c r="C305" s="104"/>
      <c r="D305" s="106"/>
      <c r="E305" s="106"/>
      <c r="F305" s="106"/>
      <c r="G305" s="104"/>
      <c r="H305" s="242"/>
      <c r="I305" s="104"/>
      <c r="J305" s="42"/>
      <c r="K305" s="42"/>
      <c r="L305" s="42"/>
      <c r="M305" s="104"/>
      <c r="N305" s="104"/>
      <c r="O305" s="104"/>
    </row>
    <row r="306" spans="1:15" ht="12.75">
      <c r="A306" s="104"/>
      <c r="B306" s="105"/>
      <c r="C306" s="104"/>
      <c r="D306" s="106"/>
      <c r="E306" s="106"/>
      <c r="F306" s="106"/>
      <c r="G306" s="104"/>
      <c r="H306" s="242"/>
      <c r="I306" s="104"/>
      <c r="J306" s="42"/>
      <c r="K306" s="42"/>
      <c r="L306" s="42"/>
      <c r="M306" s="104"/>
      <c r="N306" s="104"/>
      <c r="O306" s="104"/>
    </row>
    <row r="307" spans="1:15" ht="12.75">
      <c r="A307" s="104"/>
      <c r="B307" s="105"/>
      <c r="C307" s="104"/>
      <c r="D307" s="106"/>
      <c r="E307" s="106"/>
      <c r="F307" s="106"/>
      <c r="G307" s="104"/>
      <c r="H307" s="242"/>
      <c r="I307" s="104"/>
      <c r="J307" s="42"/>
      <c r="K307" s="42"/>
      <c r="L307" s="42"/>
      <c r="M307" s="104"/>
      <c r="N307" s="104"/>
      <c r="O307" s="104"/>
    </row>
    <row r="308" spans="1:15" ht="12.75">
      <c r="A308" s="104"/>
      <c r="B308" s="105"/>
      <c r="C308" s="104"/>
      <c r="D308" s="106"/>
      <c r="E308" s="106"/>
      <c r="F308" s="106"/>
      <c r="G308" s="104"/>
      <c r="H308" s="242"/>
      <c r="I308" s="104"/>
      <c r="J308" s="42"/>
      <c r="K308" s="42"/>
      <c r="L308" s="42"/>
      <c r="M308" s="104"/>
      <c r="N308" s="104"/>
      <c r="O308" s="104"/>
    </row>
    <row r="309" spans="1:15" ht="12.75">
      <c r="A309" s="104"/>
      <c r="B309" s="105"/>
      <c r="C309" s="104"/>
      <c r="D309" s="106"/>
      <c r="E309" s="106"/>
      <c r="F309" s="106"/>
      <c r="G309" s="104"/>
      <c r="H309" s="242"/>
      <c r="I309" s="104"/>
      <c r="J309" s="42"/>
      <c r="K309" s="42"/>
      <c r="L309" s="42"/>
      <c r="M309" s="104"/>
      <c r="N309" s="104"/>
      <c r="O309" s="104"/>
    </row>
    <row r="310" spans="1:15" ht="12.75">
      <c r="A310" s="104"/>
      <c r="B310" s="105"/>
      <c r="C310" s="104"/>
      <c r="D310" s="106"/>
      <c r="E310" s="106"/>
      <c r="F310" s="106"/>
      <c r="G310" s="104"/>
      <c r="H310" s="242"/>
      <c r="I310" s="104"/>
      <c r="J310" s="42"/>
      <c r="K310" s="42"/>
      <c r="L310" s="42"/>
      <c r="M310" s="104"/>
      <c r="N310" s="104"/>
      <c r="O310" s="104"/>
    </row>
    <row r="311" spans="1:15" ht="12.75">
      <c r="A311" s="104"/>
      <c r="B311" s="105"/>
      <c r="C311" s="104"/>
      <c r="D311" s="106"/>
      <c r="E311" s="106"/>
      <c r="F311" s="106"/>
      <c r="G311" s="104"/>
      <c r="H311" s="242"/>
      <c r="I311" s="104"/>
      <c r="J311" s="42"/>
      <c r="K311" s="42"/>
      <c r="L311" s="42"/>
      <c r="M311" s="104"/>
      <c r="N311" s="104"/>
      <c r="O311" s="104"/>
    </row>
    <row r="312" spans="1:15" ht="12.75">
      <c r="A312" s="104"/>
      <c r="B312" s="105"/>
      <c r="C312" s="104"/>
      <c r="D312" s="106"/>
      <c r="E312" s="106"/>
      <c r="F312" s="106"/>
      <c r="G312" s="104"/>
      <c r="H312" s="242"/>
      <c r="I312" s="104"/>
      <c r="J312" s="42"/>
      <c r="K312" s="42"/>
      <c r="L312" s="42"/>
      <c r="M312" s="104"/>
      <c r="N312" s="104"/>
      <c r="O312" s="104"/>
    </row>
    <row r="313" spans="1:15" ht="12.75">
      <c r="A313" s="104"/>
      <c r="B313" s="105"/>
      <c r="C313" s="104"/>
      <c r="D313" s="106"/>
      <c r="E313" s="106"/>
      <c r="F313" s="106"/>
      <c r="G313" s="104"/>
      <c r="H313" s="242"/>
      <c r="I313" s="104"/>
      <c r="J313" s="42"/>
      <c r="K313" s="42"/>
      <c r="L313" s="42"/>
      <c r="M313" s="104"/>
      <c r="N313" s="104"/>
      <c r="O313" s="104"/>
    </row>
    <row r="314" spans="1:15" ht="12.75">
      <c r="A314" s="104"/>
      <c r="B314" s="105"/>
      <c r="C314" s="104"/>
      <c r="D314" s="106"/>
      <c r="E314" s="106"/>
      <c r="F314" s="106"/>
      <c r="G314" s="104"/>
      <c r="H314" s="242"/>
      <c r="I314" s="104"/>
      <c r="J314" s="42"/>
      <c r="K314" s="42"/>
      <c r="L314" s="42"/>
      <c r="M314" s="104"/>
      <c r="N314" s="104"/>
      <c r="O314" s="104"/>
    </row>
    <row r="315" spans="1:15" ht="12.75">
      <c r="A315" s="104"/>
      <c r="B315" s="105"/>
      <c r="C315" s="104"/>
      <c r="D315" s="106"/>
      <c r="E315" s="106"/>
      <c r="F315" s="106"/>
      <c r="G315" s="104"/>
      <c r="H315" s="242"/>
      <c r="I315" s="104"/>
      <c r="J315" s="42"/>
      <c r="K315" s="42"/>
      <c r="L315" s="42"/>
      <c r="M315" s="104"/>
      <c r="N315" s="104"/>
      <c r="O315" s="104"/>
    </row>
    <row r="316" spans="1:15" ht="12.75">
      <c r="A316" s="104"/>
      <c r="B316" s="105"/>
      <c r="C316" s="104"/>
      <c r="D316" s="106"/>
      <c r="E316" s="106"/>
      <c r="F316" s="106"/>
      <c r="G316" s="104"/>
      <c r="H316" s="242"/>
      <c r="I316" s="104"/>
      <c r="J316" s="42"/>
      <c r="K316" s="42"/>
      <c r="L316" s="42"/>
      <c r="M316" s="104"/>
      <c r="N316" s="104"/>
      <c r="O316" s="104"/>
    </row>
    <row r="317" spans="1:15" ht="12.75">
      <c r="A317" s="104"/>
      <c r="B317" s="105"/>
      <c r="C317" s="104"/>
      <c r="D317" s="106"/>
      <c r="E317" s="106"/>
      <c r="F317" s="106"/>
      <c r="G317" s="104"/>
      <c r="H317" s="242"/>
      <c r="I317" s="104"/>
      <c r="J317" s="42"/>
      <c r="K317" s="42"/>
      <c r="L317" s="42"/>
      <c r="M317" s="104"/>
      <c r="N317" s="104"/>
      <c r="O317" s="104"/>
    </row>
    <row r="318" spans="1:15" ht="12.75">
      <c r="A318" s="104"/>
      <c r="B318" s="105"/>
      <c r="C318" s="104"/>
      <c r="D318" s="106"/>
      <c r="E318" s="106"/>
      <c r="F318" s="106"/>
      <c r="G318" s="104"/>
      <c r="H318" s="242"/>
      <c r="I318" s="104"/>
      <c r="J318" s="42"/>
      <c r="K318" s="42"/>
      <c r="L318" s="42"/>
      <c r="M318" s="104"/>
      <c r="N318" s="104"/>
      <c r="O318" s="104"/>
    </row>
    <row r="319" spans="1:15" ht="12.75">
      <c r="A319" s="104"/>
      <c r="B319" s="105"/>
      <c r="C319" s="104"/>
      <c r="D319" s="106"/>
      <c r="E319" s="106"/>
      <c r="F319" s="106"/>
      <c r="G319" s="104"/>
      <c r="H319" s="242"/>
      <c r="I319" s="104"/>
      <c r="J319" s="42"/>
      <c r="K319" s="42"/>
      <c r="L319" s="42"/>
      <c r="M319" s="104"/>
      <c r="N319" s="104"/>
      <c r="O319" s="104"/>
    </row>
    <row r="320" spans="1:15" ht="12.75">
      <c r="A320" s="104"/>
      <c r="B320" s="105"/>
      <c r="C320" s="104"/>
      <c r="D320" s="106"/>
      <c r="E320" s="106"/>
      <c r="F320" s="106"/>
      <c r="G320" s="104"/>
      <c r="H320" s="242"/>
      <c r="I320" s="104"/>
      <c r="J320" s="42"/>
      <c r="K320" s="42"/>
      <c r="L320" s="42"/>
      <c r="M320" s="104"/>
      <c r="N320" s="104"/>
      <c r="O320" s="104"/>
    </row>
    <row r="321" spans="1:15" ht="12.75">
      <c r="A321" s="104"/>
      <c r="B321" s="105"/>
      <c r="C321" s="104"/>
      <c r="D321" s="106"/>
      <c r="E321" s="106"/>
      <c r="F321" s="106"/>
      <c r="G321" s="104"/>
      <c r="H321" s="242"/>
      <c r="I321" s="104"/>
      <c r="J321" s="42"/>
      <c r="K321" s="42"/>
      <c r="L321" s="42"/>
      <c r="M321" s="104"/>
      <c r="N321" s="104"/>
      <c r="O321" s="104"/>
    </row>
    <row r="322" spans="1:15" ht="12.75">
      <c r="A322" s="104"/>
      <c r="B322" s="105"/>
      <c r="C322" s="104"/>
      <c r="D322" s="106"/>
      <c r="E322" s="106"/>
      <c r="F322" s="106"/>
      <c r="G322" s="104"/>
      <c r="H322" s="242"/>
      <c r="I322" s="104"/>
      <c r="J322" s="42"/>
      <c r="K322" s="42"/>
      <c r="L322" s="42"/>
      <c r="M322" s="104"/>
      <c r="N322" s="104"/>
      <c r="O322" s="104"/>
    </row>
    <row r="323" spans="1:15" ht="12.75">
      <c r="A323" s="104"/>
      <c r="B323" s="105"/>
      <c r="C323" s="104"/>
      <c r="D323" s="106"/>
      <c r="E323" s="106"/>
      <c r="F323" s="106"/>
      <c r="G323" s="104"/>
      <c r="H323" s="242"/>
      <c r="I323" s="104"/>
      <c r="J323" s="42"/>
      <c r="K323" s="42"/>
      <c r="L323" s="42"/>
      <c r="M323" s="104"/>
      <c r="N323" s="104"/>
      <c r="O323" s="104"/>
    </row>
    <row r="324" spans="1:15" ht="12.75">
      <c r="A324" s="104"/>
      <c r="B324" s="105"/>
      <c r="C324" s="104"/>
      <c r="D324" s="106"/>
      <c r="E324" s="106"/>
      <c r="F324" s="106"/>
      <c r="G324" s="104"/>
      <c r="H324" s="242"/>
      <c r="I324" s="104"/>
      <c r="J324" s="42"/>
      <c r="K324" s="42"/>
      <c r="L324" s="42"/>
      <c r="M324" s="104"/>
      <c r="N324" s="104"/>
      <c r="O324" s="104"/>
    </row>
    <row r="325" spans="1:15" ht="12.75">
      <c r="A325" s="104"/>
      <c r="B325" s="105"/>
      <c r="C325" s="104"/>
      <c r="D325" s="106"/>
      <c r="E325" s="106"/>
      <c r="F325" s="106"/>
      <c r="G325" s="104"/>
      <c r="H325" s="242"/>
      <c r="I325" s="104"/>
      <c r="J325" s="42"/>
      <c r="K325" s="42"/>
      <c r="L325" s="42"/>
      <c r="M325" s="104"/>
      <c r="N325" s="104"/>
      <c r="O325" s="104"/>
    </row>
    <row r="326" spans="1:15" ht="12.75">
      <c r="A326" s="104"/>
      <c r="B326" s="105"/>
      <c r="C326" s="104"/>
      <c r="D326" s="106"/>
      <c r="E326" s="106"/>
      <c r="F326" s="106"/>
      <c r="G326" s="104"/>
      <c r="H326" s="242"/>
      <c r="I326" s="104"/>
      <c r="J326" s="42"/>
      <c r="K326" s="42"/>
      <c r="L326" s="42"/>
      <c r="M326" s="104"/>
      <c r="N326" s="104"/>
      <c r="O326" s="104"/>
    </row>
    <row r="327" spans="1:15" ht="12.75">
      <c r="A327" s="104"/>
      <c r="B327" s="105"/>
      <c r="C327" s="104"/>
      <c r="D327" s="106"/>
      <c r="E327" s="106"/>
      <c r="F327" s="106"/>
      <c r="G327" s="104"/>
      <c r="H327" s="242"/>
      <c r="I327" s="104"/>
      <c r="J327" s="42"/>
      <c r="K327" s="42"/>
      <c r="L327" s="42"/>
      <c r="M327" s="104"/>
      <c r="N327" s="104"/>
      <c r="O327" s="104"/>
    </row>
    <row r="328" spans="1:15" ht="12.75">
      <c r="A328" s="104"/>
      <c r="B328" s="105"/>
      <c r="C328" s="104"/>
      <c r="D328" s="106"/>
      <c r="E328" s="106"/>
      <c r="F328" s="106"/>
      <c r="G328" s="104"/>
      <c r="H328" s="242"/>
      <c r="I328" s="104"/>
      <c r="J328" s="42"/>
      <c r="K328" s="42"/>
      <c r="L328" s="42"/>
      <c r="M328" s="104"/>
      <c r="N328" s="104"/>
      <c r="O328" s="104"/>
    </row>
    <row r="329" spans="1:15" ht="12.75">
      <c r="A329" s="104"/>
      <c r="B329" s="105"/>
      <c r="C329" s="104"/>
      <c r="D329" s="106"/>
      <c r="E329" s="106"/>
      <c r="F329" s="106"/>
      <c r="G329" s="104"/>
      <c r="H329" s="242"/>
      <c r="I329" s="104"/>
      <c r="J329" s="42"/>
      <c r="K329" s="42"/>
      <c r="L329" s="42"/>
      <c r="M329" s="104"/>
      <c r="N329" s="104"/>
      <c r="O329" s="104"/>
    </row>
    <row r="330" spans="1:15" ht="12.75">
      <c r="A330" s="104"/>
      <c r="B330" s="105"/>
      <c r="C330" s="104"/>
      <c r="D330" s="106"/>
      <c r="E330" s="106"/>
      <c r="F330" s="106"/>
      <c r="G330" s="104"/>
      <c r="H330" s="242"/>
      <c r="I330" s="104"/>
      <c r="J330" s="42"/>
      <c r="K330" s="42"/>
      <c r="L330" s="42"/>
      <c r="M330" s="104"/>
      <c r="N330" s="104"/>
      <c r="O330" s="104"/>
    </row>
    <row r="331" spans="1:15" ht="12.75">
      <c r="A331" s="104"/>
      <c r="B331" s="105"/>
      <c r="C331" s="104"/>
      <c r="D331" s="106"/>
      <c r="E331" s="106"/>
      <c r="F331" s="106"/>
      <c r="G331" s="104"/>
      <c r="H331" s="242"/>
      <c r="I331" s="104"/>
      <c r="J331" s="42"/>
      <c r="K331" s="42"/>
      <c r="L331" s="42"/>
      <c r="M331" s="104"/>
      <c r="N331" s="104"/>
      <c r="O331" s="104"/>
    </row>
    <row r="332" spans="1:15" ht="12.75">
      <c r="A332" s="104"/>
      <c r="B332" s="105"/>
      <c r="C332" s="104"/>
      <c r="D332" s="106"/>
      <c r="E332" s="106"/>
      <c r="F332" s="106"/>
      <c r="G332" s="104"/>
      <c r="H332" s="242"/>
      <c r="I332" s="104"/>
      <c r="J332" s="42"/>
      <c r="K332" s="42"/>
      <c r="L332" s="42"/>
      <c r="M332" s="104"/>
      <c r="N332" s="104"/>
      <c r="O332" s="104"/>
    </row>
    <row r="333" spans="1:15" ht="12.75">
      <c r="A333" s="104"/>
      <c r="B333" s="105"/>
      <c r="C333" s="104"/>
      <c r="D333" s="106"/>
      <c r="E333" s="106"/>
      <c r="F333" s="106"/>
      <c r="G333" s="104"/>
      <c r="H333" s="242"/>
      <c r="I333" s="104"/>
      <c r="J333" s="42"/>
      <c r="K333" s="42"/>
      <c r="L333" s="42"/>
      <c r="M333" s="104"/>
      <c r="N333" s="104"/>
      <c r="O333" s="104"/>
    </row>
    <row r="334" spans="1:15" ht="12.75">
      <c r="A334" s="104"/>
      <c r="B334" s="105"/>
      <c r="C334" s="104"/>
      <c r="D334" s="106"/>
      <c r="E334" s="106"/>
      <c r="F334" s="106"/>
      <c r="G334" s="104"/>
      <c r="H334" s="242"/>
      <c r="I334" s="104"/>
      <c r="J334" s="42"/>
      <c r="K334" s="42"/>
      <c r="L334" s="42"/>
      <c r="M334" s="104"/>
      <c r="N334" s="104"/>
      <c r="O334" s="104"/>
    </row>
    <row r="335" spans="1:15" ht="12.75">
      <c r="A335" s="104"/>
      <c r="B335" s="105"/>
      <c r="C335" s="104"/>
      <c r="D335" s="106"/>
      <c r="E335" s="106"/>
      <c r="F335" s="106"/>
      <c r="G335" s="104"/>
      <c r="H335" s="242"/>
      <c r="I335" s="104"/>
      <c r="J335" s="42"/>
      <c r="K335" s="42"/>
      <c r="L335" s="42"/>
      <c r="M335" s="104"/>
      <c r="N335" s="104"/>
      <c r="O335" s="104"/>
    </row>
    <row r="336" spans="1:15" ht="12.75">
      <c r="A336" s="104"/>
      <c r="B336" s="105"/>
      <c r="C336" s="104"/>
      <c r="D336" s="106"/>
      <c r="E336" s="106"/>
      <c r="F336" s="106"/>
      <c r="G336" s="104"/>
      <c r="H336" s="242"/>
      <c r="I336" s="104"/>
      <c r="J336" s="42"/>
      <c r="K336" s="42"/>
      <c r="L336" s="42"/>
      <c r="M336" s="104"/>
      <c r="N336" s="104"/>
      <c r="O336" s="104"/>
    </row>
    <row r="337" spans="1:15" ht="12.75">
      <c r="A337" s="104"/>
      <c r="B337" s="105"/>
      <c r="C337" s="104"/>
      <c r="D337" s="106"/>
      <c r="E337" s="106"/>
      <c r="F337" s="106"/>
      <c r="G337" s="104"/>
      <c r="H337" s="242"/>
      <c r="I337" s="104"/>
      <c r="J337" s="42"/>
      <c r="K337" s="42"/>
      <c r="L337" s="42"/>
      <c r="M337" s="104"/>
      <c r="N337" s="104"/>
      <c r="O337" s="104"/>
    </row>
    <row r="338" spans="1:15" ht="12.75">
      <c r="A338" s="104"/>
      <c r="B338" s="105"/>
      <c r="C338" s="104"/>
      <c r="D338" s="106"/>
      <c r="E338" s="106"/>
      <c r="F338" s="106"/>
      <c r="G338" s="104"/>
      <c r="H338" s="242"/>
      <c r="I338" s="104"/>
      <c r="J338" s="42"/>
      <c r="K338" s="42"/>
      <c r="L338" s="42"/>
      <c r="M338" s="104"/>
      <c r="N338" s="104"/>
      <c r="O338" s="104"/>
    </row>
    <row r="339" spans="1:15" ht="12.75">
      <c r="A339" s="104"/>
      <c r="B339" s="105"/>
      <c r="C339" s="104"/>
      <c r="D339" s="106"/>
      <c r="E339" s="106"/>
      <c r="F339" s="106"/>
      <c r="G339" s="104"/>
      <c r="H339" s="242"/>
      <c r="I339" s="104"/>
      <c r="J339" s="42"/>
      <c r="K339" s="42"/>
      <c r="L339" s="42"/>
      <c r="M339" s="104"/>
      <c r="N339" s="104"/>
      <c r="O339" s="104"/>
    </row>
  </sheetData>
  <sheetProtection selectLockedCells="1" selectUnlockedCells="1"/>
  <mergeCells count="1">
    <mergeCell ref="R1:S1"/>
  </mergeCells>
  <dataValidations count="1">
    <dataValidation type="list" showInputMessage="1" showErrorMessage="1" promptTitle="Selecione o tipo de reação" sqref="H11:H210">
      <formula1>$R$2:$R$7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339"/>
  <sheetViews>
    <sheetView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"/>
  <cols>
    <col min="1" max="1" width="5.00390625" style="38" customWidth="1"/>
    <col min="2" max="2" width="9.421875" style="243" customWidth="1"/>
    <col min="3" max="3" width="12.421875" style="38" customWidth="1"/>
    <col min="4" max="4" width="31.421875" style="40" customWidth="1"/>
    <col min="5" max="5" width="20.57421875" style="40" customWidth="1"/>
    <col min="6" max="6" width="15.00390625" style="40" customWidth="1"/>
    <col min="7" max="7" width="31.8515625" style="38" customWidth="1"/>
    <col min="8" max="8" width="13.57421875" style="177" customWidth="1"/>
    <col min="9" max="9" width="12.140625" style="38" customWidth="1"/>
    <col min="10" max="10" width="10.421875" style="107" customWidth="1"/>
    <col min="11" max="11" width="15.8515625" style="107" customWidth="1"/>
    <col min="12" max="12" width="15.140625" style="107" customWidth="1"/>
    <col min="13" max="13" width="30.140625" style="38" customWidth="1"/>
    <col min="14" max="14" width="12.8515625" style="38" customWidth="1"/>
    <col min="15" max="15" width="37.421875" style="38" customWidth="1"/>
    <col min="16" max="17" width="9.140625" style="42" customWidth="1"/>
    <col min="18" max="18" width="15.00390625" style="42" customWidth="1"/>
    <col min="19" max="19" width="11.57421875" style="42" customWidth="1"/>
    <col min="20" max="67" width="9.140625" style="42" customWidth="1"/>
    <col min="68" max="16384" width="9.140625" style="43" customWidth="1"/>
  </cols>
  <sheetData>
    <row r="1" spans="1:19" ht="18">
      <c r="A1" s="112" t="s">
        <v>120</v>
      </c>
      <c r="B1" s="244"/>
      <c r="C1" s="114"/>
      <c r="D1" s="115"/>
      <c r="E1" s="47"/>
      <c r="F1" s="245"/>
      <c r="G1" s="246"/>
      <c r="H1" s="50"/>
      <c r="I1" s="50"/>
      <c r="J1" s="80"/>
      <c r="K1" s="118"/>
      <c r="L1" s="80"/>
      <c r="M1" s="118" t="s">
        <v>24</v>
      </c>
      <c r="N1" s="117" t="s">
        <v>24</v>
      </c>
      <c r="O1" s="117"/>
      <c r="R1" s="390" t="s">
        <v>121</v>
      </c>
      <c r="S1" s="390"/>
    </row>
    <row r="2" spans="1:19" ht="12.75">
      <c r="A2" s="120"/>
      <c r="B2" s="181"/>
      <c r="C2" s="121" t="s">
        <v>4</v>
      </c>
      <c r="D2" s="50" t="str">
        <f>Abertura!B6</f>
        <v>Gerenciador de Contas de Usuários e Serviços de Rede.</v>
      </c>
      <c r="E2" s="50"/>
      <c r="F2" s="179"/>
      <c r="G2" s="57"/>
      <c r="H2" s="181"/>
      <c r="I2" s="57"/>
      <c r="J2" s="182"/>
      <c r="K2" s="182"/>
      <c r="L2" s="182"/>
      <c r="M2" s="57"/>
      <c r="N2" s="57"/>
      <c r="O2" s="57"/>
      <c r="R2" s="183"/>
      <c r="S2" s="183"/>
    </row>
    <row r="3" spans="1:19" ht="12.75">
      <c r="A3" s="120"/>
      <c r="B3" s="181"/>
      <c r="C3" s="121" t="s">
        <v>6</v>
      </c>
      <c r="D3" s="50" t="str">
        <f>Abertura!B7</f>
        <v>Prefeitura Municipal de Curitiba - PMC</v>
      </c>
      <c r="E3" s="50"/>
      <c r="F3" s="184"/>
      <c r="G3" s="50"/>
      <c r="H3" s="57">
        <f>Abertura!B9</f>
        <v>40052</v>
      </c>
      <c r="I3" s="50"/>
      <c r="J3" s="80"/>
      <c r="K3" s="80"/>
      <c r="L3" s="80"/>
      <c r="M3" s="50"/>
      <c r="N3" s="50"/>
      <c r="O3" s="50"/>
      <c r="R3" s="183"/>
      <c r="S3" s="183" t="s">
        <v>90</v>
      </c>
    </row>
    <row r="4" spans="1:19" ht="12.75">
      <c r="A4" s="124"/>
      <c r="B4" s="247"/>
      <c r="C4" s="82" t="s">
        <v>28</v>
      </c>
      <c r="D4" s="126" t="str">
        <f>Abertura!B8</f>
        <v>Estevão Thomacheski Rodrigues</v>
      </c>
      <c r="E4" s="126"/>
      <c r="F4" s="85"/>
      <c r="G4" s="86"/>
      <c r="H4" s="126" t="s">
        <v>122</v>
      </c>
      <c r="I4" s="86"/>
      <c r="J4" s="86"/>
      <c r="K4" s="86"/>
      <c r="L4" s="86"/>
      <c r="M4" s="86"/>
      <c r="N4" s="86"/>
      <c r="O4" s="86"/>
      <c r="R4" s="183"/>
      <c r="S4" s="183" t="s">
        <v>123</v>
      </c>
    </row>
    <row r="5" spans="1:67" s="107" customFormat="1" ht="12.75">
      <c r="A5" s="186"/>
      <c r="B5" s="248"/>
      <c r="C5" s="186"/>
      <c r="D5" s="188"/>
      <c r="E5" s="188"/>
      <c r="F5" s="188"/>
      <c r="G5" s="189"/>
      <c r="H5" s="189"/>
      <c r="I5" s="189"/>
      <c r="J5" s="42"/>
      <c r="K5" s="42"/>
      <c r="L5" s="42"/>
      <c r="M5" s="189"/>
      <c r="N5" s="189"/>
      <c r="O5" s="189"/>
      <c r="P5" s="42"/>
      <c r="Q5" s="42"/>
      <c r="R5" s="183"/>
      <c r="S5" s="183" t="s">
        <v>124</v>
      </c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</row>
    <row r="6" spans="1:67" s="201" customFormat="1" ht="15.75">
      <c r="A6" s="190" t="s">
        <v>125</v>
      </c>
      <c r="B6" s="249"/>
      <c r="C6" s="192"/>
      <c r="D6" s="194"/>
      <c r="E6" s="194"/>
      <c r="F6" s="195">
        <f>SUM(F11:F210)</f>
        <v>6860</v>
      </c>
      <c r="G6" s="250"/>
      <c r="H6" s="251"/>
      <c r="I6" s="195">
        <f>SUM(I11:I210)</f>
        <v>0</v>
      </c>
      <c r="J6" s="252" t="s">
        <v>24</v>
      </c>
      <c r="K6" s="195">
        <f>SUM(K11:K210)</f>
        <v>8200</v>
      </c>
      <c r="L6" s="195">
        <f>SUM(L11:L210)</f>
        <v>6860</v>
      </c>
      <c r="M6" s="250"/>
      <c r="N6" s="195">
        <f>SUM(N11:N210)</f>
        <v>0</v>
      </c>
      <c r="O6" s="195"/>
      <c r="P6" s="199"/>
      <c r="Q6" s="199"/>
      <c r="R6" s="199"/>
      <c r="S6" s="183" t="s">
        <v>126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</row>
    <row r="7" spans="1:15" s="42" customFormat="1" ht="12.75">
      <c r="A7" s="202"/>
      <c r="B7" s="253"/>
      <c r="C7" s="202"/>
      <c r="D7" s="188"/>
      <c r="E7" s="188"/>
      <c r="F7" s="204"/>
      <c r="G7" s="205"/>
      <c r="H7" s="206"/>
      <c r="I7" s="204"/>
      <c r="J7" s="207"/>
      <c r="K7" s="208"/>
      <c r="L7" s="204"/>
      <c r="M7" s="205"/>
      <c r="N7" s="204"/>
      <c r="O7" s="204"/>
    </row>
    <row r="8" spans="1:67" s="107" customFormat="1" ht="18">
      <c r="A8" s="44" t="s">
        <v>24</v>
      </c>
      <c r="B8" s="254"/>
      <c r="C8" s="255"/>
      <c r="D8" s="211" t="s">
        <v>96</v>
      </c>
      <c r="E8" s="47"/>
      <c r="F8" s="47"/>
      <c r="G8" s="212" t="s">
        <v>127</v>
      </c>
      <c r="H8" s="213"/>
      <c r="I8" s="213"/>
      <c r="J8" s="215" t="s">
        <v>128</v>
      </c>
      <c r="K8" s="215" t="s">
        <v>24</v>
      </c>
      <c r="L8" s="216"/>
      <c r="M8" s="212" t="s">
        <v>129</v>
      </c>
      <c r="N8" s="213"/>
      <c r="O8" s="213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</row>
    <row r="9" spans="1:15" ht="12.75">
      <c r="A9" s="217" t="s">
        <v>30</v>
      </c>
      <c r="B9" s="218" t="s">
        <v>31</v>
      </c>
      <c r="C9" s="219" t="s">
        <v>32</v>
      </c>
      <c r="D9" s="220" t="s">
        <v>130</v>
      </c>
      <c r="E9" s="220"/>
      <c r="F9" s="221" t="s">
        <v>101</v>
      </c>
      <c r="G9" s="222" t="s">
        <v>102</v>
      </c>
      <c r="H9" s="219" t="s">
        <v>103</v>
      </c>
      <c r="I9" s="223" t="s">
        <v>104</v>
      </c>
      <c r="J9" s="224" t="s">
        <v>34</v>
      </c>
      <c r="K9" s="219" t="s">
        <v>35</v>
      </c>
      <c r="L9" s="219" t="s">
        <v>101</v>
      </c>
      <c r="M9" s="222" t="s">
        <v>102</v>
      </c>
      <c r="N9" s="223" t="s">
        <v>104</v>
      </c>
      <c r="O9" s="223" t="s">
        <v>76</v>
      </c>
    </row>
    <row r="10" spans="1:15" ht="12.75">
      <c r="A10" s="82"/>
      <c r="B10" s="225" t="s">
        <v>38</v>
      </c>
      <c r="C10" s="84"/>
      <c r="D10" s="85" t="s">
        <v>39</v>
      </c>
      <c r="E10" s="184" t="s">
        <v>40</v>
      </c>
      <c r="F10" s="226" t="s">
        <v>44</v>
      </c>
      <c r="G10" s="227" t="s">
        <v>24</v>
      </c>
      <c r="H10" s="87"/>
      <c r="I10" s="228" t="s">
        <v>105</v>
      </c>
      <c r="J10" s="86" t="s">
        <v>41</v>
      </c>
      <c r="K10" s="87" t="s">
        <v>42</v>
      </c>
      <c r="L10" s="87" t="s">
        <v>44</v>
      </c>
      <c r="M10" s="227" t="s">
        <v>24</v>
      </c>
      <c r="N10" s="228" t="s">
        <v>105</v>
      </c>
      <c r="O10" s="228" t="s">
        <v>24</v>
      </c>
    </row>
    <row r="11" spans="1:67" s="96" customFormat="1" ht="25.5">
      <c r="A11" s="97">
        <f>'Oport-Pré-Resposta'!A9</f>
        <v>1</v>
      </c>
      <c r="B11" s="256">
        <f>'Oport-Pré-Resposta'!B9</f>
        <v>40052</v>
      </c>
      <c r="C11" s="230" t="str">
        <f>'Oport-Pré-Resposta'!C9</f>
        <v>Técnico</v>
      </c>
      <c r="D11" s="257" t="str">
        <f>'Oport-Pré-Resposta'!D9</f>
        <v>Atualização de servidores</v>
      </c>
      <c r="E11" s="257" t="str">
        <f>'Oport-Pré-Resposta'!E9</f>
        <v>Atualização tecnológica</v>
      </c>
      <c r="F11" s="232">
        <f>'Oport-Pré-Resposta'!I9</f>
        <v>4160</v>
      </c>
      <c r="G11" s="233"/>
      <c r="H11" s="234" t="s">
        <v>90</v>
      </c>
      <c r="I11" s="235">
        <v>0</v>
      </c>
      <c r="J11" s="99">
        <f>'Oport-Pré-Resposta'!F9</f>
        <v>0.8</v>
      </c>
      <c r="K11" s="92">
        <f>'Oport-Pré-Resposta'!H9</f>
        <v>5200</v>
      </c>
      <c r="L11" s="236">
        <f aca="true" t="shared" si="0" ref="L11:L42">J11*K11</f>
        <v>4160</v>
      </c>
      <c r="M11" s="233" t="s">
        <v>24</v>
      </c>
      <c r="N11" s="235">
        <v>0</v>
      </c>
      <c r="O11" s="23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</row>
    <row r="12" spans="1:67" s="96" customFormat="1" ht="25.5">
      <c r="A12" s="97">
        <f>'Oport-Pré-Resposta'!A10</f>
        <v>2</v>
      </c>
      <c r="B12" s="256">
        <f>'Oport-Pré-Resposta'!B10</f>
        <v>40052</v>
      </c>
      <c r="C12" s="230" t="str">
        <f>'Oport-Pré-Resposta'!C10</f>
        <v>Técnico</v>
      </c>
      <c r="D12" s="257" t="str">
        <f>'Oport-Pré-Resposta'!D10</f>
        <v>Atualização de Sistema Operacional</v>
      </c>
      <c r="E12" s="257" t="str">
        <f>'Oport-Pré-Resposta'!E10</f>
        <v>Atualização tecnológica</v>
      </c>
      <c r="F12" s="232">
        <f>'Oport-Pré-Resposta'!I10</f>
        <v>2700</v>
      </c>
      <c r="G12" s="233"/>
      <c r="H12" s="234" t="s">
        <v>90</v>
      </c>
      <c r="I12" s="235">
        <v>0</v>
      </c>
      <c r="J12" s="99">
        <f>'Oport-Pré-Resposta'!F10</f>
        <v>0.9</v>
      </c>
      <c r="K12" s="92">
        <f>'Oport-Pré-Resposta'!H10</f>
        <v>3000</v>
      </c>
      <c r="L12" s="236">
        <f t="shared" si="0"/>
        <v>2700</v>
      </c>
      <c r="M12" s="233"/>
      <c r="N12" s="235">
        <v>0</v>
      </c>
      <c r="O12" s="23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</row>
    <row r="13" spans="1:67" s="96" customFormat="1" ht="12.75">
      <c r="A13" s="97">
        <f>'Oport-Pré-Resposta'!A11</f>
        <v>3</v>
      </c>
      <c r="B13" s="256">
        <f>'Oport-Pré-Resposta'!B11</f>
        <v>0</v>
      </c>
      <c r="C13" s="230">
        <f>'Oport-Pré-Resposta'!C11</f>
        <v>0</v>
      </c>
      <c r="D13" s="257">
        <f>'Oport-Pré-Resposta'!D11</f>
        <v>0</v>
      </c>
      <c r="E13" s="257">
        <f>'Oport-Pré-Resposta'!E11</f>
        <v>0</v>
      </c>
      <c r="F13" s="232">
        <f>'Oport-Pré-Resposta'!I11</f>
        <v>0</v>
      </c>
      <c r="G13" s="233"/>
      <c r="H13" s="234"/>
      <c r="I13" s="235">
        <v>0</v>
      </c>
      <c r="J13" s="99">
        <f>'Oport-Pré-Resposta'!F11</f>
        <v>0</v>
      </c>
      <c r="K13" s="92">
        <f>'Oport-Pré-Resposta'!H11</f>
        <v>0</v>
      </c>
      <c r="L13" s="236">
        <f t="shared" si="0"/>
        <v>0</v>
      </c>
      <c r="M13" s="233"/>
      <c r="N13" s="235">
        <v>0</v>
      </c>
      <c r="O13" s="23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</row>
    <row r="14" spans="1:67" s="96" customFormat="1" ht="12.75">
      <c r="A14" s="97">
        <f>'Oport-Pré-Resposta'!A12</f>
        <v>4</v>
      </c>
      <c r="B14" s="256">
        <f>'Oport-Pré-Resposta'!B12</f>
        <v>0</v>
      </c>
      <c r="C14" s="230">
        <f>'Oport-Pré-Resposta'!C12</f>
        <v>0</v>
      </c>
      <c r="D14" s="257">
        <f>'Oport-Pré-Resposta'!D12</f>
        <v>0</v>
      </c>
      <c r="E14" s="257">
        <f>'Oport-Pré-Resposta'!E12</f>
        <v>0</v>
      </c>
      <c r="F14" s="232">
        <f>'Oport-Pré-Resposta'!I12</f>
        <v>0</v>
      </c>
      <c r="G14" s="233"/>
      <c r="H14" s="234"/>
      <c r="I14" s="235">
        <v>0</v>
      </c>
      <c r="J14" s="99">
        <f>'Oport-Pré-Resposta'!F12</f>
        <v>0</v>
      </c>
      <c r="K14" s="92">
        <f>'Oport-Pré-Resposta'!H12</f>
        <v>0</v>
      </c>
      <c r="L14" s="236">
        <f t="shared" si="0"/>
        <v>0</v>
      </c>
      <c r="M14" s="233"/>
      <c r="N14" s="235">
        <v>0</v>
      </c>
      <c r="O14" s="23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</row>
    <row r="15" spans="1:67" s="96" customFormat="1" ht="12.75">
      <c r="A15" s="97">
        <f>'Oport-Pré-Resposta'!A13</f>
        <v>5</v>
      </c>
      <c r="B15" s="256">
        <f>'Oport-Pré-Resposta'!B13</f>
        <v>0</v>
      </c>
      <c r="C15" s="230">
        <f>'Oport-Pré-Resposta'!C13</f>
        <v>0</v>
      </c>
      <c r="D15" s="257">
        <f>'Oport-Pré-Resposta'!D13</f>
        <v>0</v>
      </c>
      <c r="E15" s="257">
        <f>'Oport-Pré-Resposta'!E13</f>
        <v>0</v>
      </c>
      <c r="F15" s="232">
        <f>'Oport-Pré-Resposta'!I13</f>
        <v>0</v>
      </c>
      <c r="G15" s="233"/>
      <c r="H15" s="234"/>
      <c r="I15" s="235">
        <v>0</v>
      </c>
      <c r="J15" s="99">
        <f>'Oport-Pré-Resposta'!F13</f>
        <v>0</v>
      </c>
      <c r="K15" s="92">
        <f>'Oport-Pré-Resposta'!H13</f>
        <v>0</v>
      </c>
      <c r="L15" s="236">
        <f t="shared" si="0"/>
        <v>0</v>
      </c>
      <c r="M15" s="233"/>
      <c r="N15" s="235">
        <v>0</v>
      </c>
      <c r="O15" s="23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</row>
    <row r="16" spans="1:67" s="96" customFormat="1" ht="12.75">
      <c r="A16" s="97">
        <f>'Oport-Pré-Resposta'!A14</f>
        <v>6</v>
      </c>
      <c r="B16" s="256">
        <f>'Oport-Pré-Resposta'!B14</f>
        <v>0</v>
      </c>
      <c r="C16" s="230">
        <f>'Oport-Pré-Resposta'!C14</f>
        <v>0</v>
      </c>
      <c r="D16" s="257">
        <f>'Oport-Pré-Resposta'!D14</f>
        <v>0</v>
      </c>
      <c r="E16" s="257">
        <f>'Oport-Pré-Resposta'!E14</f>
        <v>0</v>
      </c>
      <c r="F16" s="232">
        <f>'Oport-Pré-Resposta'!I14</f>
        <v>0</v>
      </c>
      <c r="G16" s="233"/>
      <c r="H16" s="234"/>
      <c r="I16" s="235">
        <v>0</v>
      </c>
      <c r="J16" s="99">
        <f>'Oport-Pré-Resposta'!F14</f>
        <v>0</v>
      </c>
      <c r="K16" s="92">
        <f>'Oport-Pré-Resposta'!H14</f>
        <v>0</v>
      </c>
      <c r="L16" s="236">
        <f t="shared" si="0"/>
        <v>0</v>
      </c>
      <c r="M16" s="233"/>
      <c r="N16" s="235">
        <v>0</v>
      </c>
      <c r="O16" s="23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</row>
    <row r="17" spans="1:67" s="96" customFormat="1" ht="12.75">
      <c r="A17" s="97">
        <f>'Oport-Pré-Resposta'!A15</f>
        <v>7</v>
      </c>
      <c r="B17" s="256">
        <f>'Oport-Pré-Resposta'!B15</f>
        <v>0</v>
      </c>
      <c r="C17" s="230">
        <f>'Oport-Pré-Resposta'!C15</f>
        <v>0</v>
      </c>
      <c r="D17" s="257">
        <f>'Oport-Pré-Resposta'!D15</f>
        <v>0</v>
      </c>
      <c r="E17" s="257">
        <f>'Oport-Pré-Resposta'!E15</f>
        <v>0</v>
      </c>
      <c r="F17" s="232">
        <f>'Oport-Pré-Resposta'!I15</f>
        <v>0</v>
      </c>
      <c r="G17" s="233"/>
      <c r="H17" s="234"/>
      <c r="I17" s="235">
        <v>0</v>
      </c>
      <c r="J17" s="99">
        <f>'Oport-Pré-Resposta'!F15</f>
        <v>0</v>
      </c>
      <c r="K17" s="92">
        <f>'Oport-Pré-Resposta'!H15</f>
        <v>0</v>
      </c>
      <c r="L17" s="236">
        <f t="shared" si="0"/>
        <v>0</v>
      </c>
      <c r="M17" s="233"/>
      <c r="N17" s="235">
        <v>0</v>
      </c>
      <c r="O17" s="23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</row>
    <row r="18" spans="1:67" s="96" customFormat="1" ht="12.75">
      <c r="A18" s="97">
        <f>'Oport-Pré-Resposta'!A16</f>
        <v>8</v>
      </c>
      <c r="B18" s="256">
        <f>'Oport-Pré-Resposta'!B16</f>
        <v>0</v>
      </c>
      <c r="C18" s="230">
        <f>'Oport-Pré-Resposta'!C16</f>
        <v>0</v>
      </c>
      <c r="D18" s="257">
        <f>'Oport-Pré-Resposta'!D16</f>
        <v>0</v>
      </c>
      <c r="E18" s="257">
        <f>'Oport-Pré-Resposta'!E16</f>
        <v>0</v>
      </c>
      <c r="F18" s="232">
        <f>'Oport-Pré-Resposta'!I16</f>
        <v>0</v>
      </c>
      <c r="G18" s="233"/>
      <c r="H18" s="234"/>
      <c r="I18" s="235">
        <v>0</v>
      </c>
      <c r="J18" s="99">
        <f>'Oport-Pré-Resposta'!F16</f>
        <v>0</v>
      </c>
      <c r="K18" s="92">
        <f>'Oport-Pré-Resposta'!H16</f>
        <v>0</v>
      </c>
      <c r="L18" s="236">
        <f t="shared" si="0"/>
        <v>0</v>
      </c>
      <c r="M18" s="233"/>
      <c r="N18" s="235">
        <v>0</v>
      </c>
      <c r="O18" s="23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</row>
    <row r="19" spans="1:67" s="96" customFormat="1" ht="12.75">
      <c r="A19" s="97">
        <f>'Oport-Pré-Resposta'!A17</f>
        <v>9</v>
      </c>
      <c r="B19" s="256">
        <f>'Oport-Pré-Resposta'!B17</f>
        <v>0</v>
      </c>
      <c r="C19" s="230">
        <f>'Oport-Pré-Resposta'!C17</f>
        <v>0</v>
      </c>
      <c r="D19" s="257">
        <f>'Oport-Pré-Resposta'!D17</f>
        <v>0</v>
      </c>
      <c r="E19" s="257">
        <f>'Oport-Pré-Resposta'!E17</f>
        <v>0</v>
      </c>
      <c r="F19" s="232">
        <f>'Oport-Pré-Resposta'!I17</f>
        <v>0</v>
      </c>
      <c r="G19" s="233"/>
      <c r="H19" s="234"/>
      <c r="I19" s="235">
        <v>0</v>
      </c>
      <c r="J19" s="99">
        <f>'Oport-Pré-Resposta'!F17</f>
        <v>0</v>
      </c>
      <c r="K19" s="92">
        <f>'Oport-Pré-Resposta'!H17</f>
        <v>0</v>
      </c>
      <c r="L19" s="236">
        <f t="shared" si="0"/>
        <v>0</v>
      </c>
      <c r="M19" s="233"/>
      <c r="N19" s="235">
        <v>0</v>
      </c>
      <c r="O19" s="23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</row>
    <row r="20" spans="1:67" s="96" customFormat="1" ht="12.75">
      <c r="A20" s="97">
        <f>'Oport-Pré-Resposta'!A18</f>
        <v>10</v>
      </c>
      <c r="B20" s="256">
        <f>'Oport-Pré-Resposta'!B18</f>
        <v>0</v>
      </c>
      <c r="C20" s="230">
        <f>'Oport-Pré-Resposta'!C18</f>
        <v>0</v>
      </c>
      <c r="D20" s="257">
        <f>'Oport-Pré-Resposta'!D18</f>
        <v>0</v>
      </c>
      <c r="E20" s="257">
        <f>'Oport-Pré-Resposta'!E18</f>
        <v>0</v>
      </c>
      <c r="F20" s="232">
        <f>'Oport-Pré-Resposta'!I18</f>
        <v>0</v>
      </c>
      <c r="G20" s="233"/>
      <c r="H20" s="234"/>
      <c r="I20" s="235">
        <v>0</v>
      </c>
      <c r="J20" s="99">
        <f>'Oport-Pré-Resposta'!F18</f>
        <v>0</v>
      </c>
      <c r="K20" s="92">
        <f>'Oport-Pré-Resposta'!H18</f>
        <v>0</v>
      </c>
      <c r="L20" s="236">
        <f t="shared" si="0"/>
        <v>0</v>
      </c>
      <c r="M20" s="233"/>
      <c r="N20" s="235">
        <v>0</v>
      </c>
      <c r="O20" s="23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</row>
    <row r="21" spans="1:67" s="96" customFormat="1" ht="12.75">
      <c r="A21" s="97">
        <f>'Oport-Pré-Resposta'!A19</f>
        <v>11</v>
      </c>
      <c r="B21" s="256">
        <f>'Oport-Pré-Resposta'!B19</f>
        <v>0</v>
      </c>
      <c r="C21" s="230">
        <f>'Oport-Pré-Resposta'!C19</f>
        <v>0</v>
      </c>
      <c r="D21" s="257">
        <f>'Oport-Pré-Resposta'!D19</f>
        <v>0</v>
      </c>
      <c r="E21" s="257">
        <f>'Oport-Pré-Resposta'!E19</f>
        <v>0</v>
      </c>
      <c r="F21" s="232">
        <f>'Oport-Pré-Resposta'!I19</f>
        <v>0</v>
      </c>
      <c r="G21" s="233"/>
      <c r="H21" s="234"/>
      <c r="I21" s="235">
        <v>0</v>
      </c>
      <c r="J21" s="99">
        <f>'Oport-Pré-Resposta'!F19</f>
        <v>0</v>
      </c>
      <c r="K21" s="92">
        <f>'Oport-Pré-Resposta'!H19</f>
        <v>0</v>
      </c>
      <c r="L21" s="236">
        <f t="shared" si="0"/>
        <v>0</v>
      </c>
      <c r="M21" s="233"/>
      <c r="N21" s="235">
        <v>0</v>
      </c>
      <c r="O21" s="23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</row>
    <row r="22" spans="1:67" s="96" customFormat="1" ht="12.75">
      <c r="A22" s="97">
        <f>'Oport-Pré-Resposta'!A20</f>
        <v>12</v>
      </c>
      <c r="B22" s="256">
        <f>'Oport-Pré-Resposta'!B20</f>
        <v>0</v>
      </c>
      <c r="C22" s="230">
        <f>'Oport-Pré-Resposta'!C20</f>
        <v>0</v>
      </c>
      <c r="D22" s="257">
        <f>'Oport-Pré-Resposta'!D20</f>
        <v>0</v>
      </c>
      <c r="E22" s="257">
        <f>'Oport-Pré-Resposta'!E20</f>
        <v>0</v>
      </c>
      <c r="F22" s="232">
        <f>'Oport-Pré-Resposta'!I20</f>
        <v>0</v>
      </c>
      <c r="G22" s="233"/>
      <c r="H22" s="234"/>
      <c r="I22" s="235">
        <v>0</v>
      </c>
      <c r="J22" s="99">
        <f>'Oport-Pré-Resposta'!F20</f>
        <v>0</v>
      </c>
      <c r="K22" s="92">
        <f>'Oport-Pré-Resposta'!H20</f>
        <v>0</v>
      </c>
      <c r="L22" s="236">
        <f t="shared" si="0"/>
        <v>0</v>
      </c>
      <c r="M22" s="233"/>
      <c r="N22" s="235">
        <v>0</v>
      </c>
      <c r="O22" s="23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</row>
    <row r="23" spans="1:67" s="96" customFormat="1" ht="12.75">
      <c r="A23" s="97">
        <f>'Oport-Pré-Resposta'!A21</f>
        <v>13</v>
      </c>
      <c r="B23" s="256">
        <f>'Oport-Pré-Resposta'!B21</f>
        <v>0</v>
      </c>
      <c r="C23" s="230">
        <f>'Oport-Pré-Resposta'!C21</f>
        <v>0</v>
      </c>
      <c r="D23" s="257">
        <f>'Oport-Pré-Resposta'!D21</f>
        <v>0</v>
      </c>
      <c r="E23" s="257">
        <f>'Oport-Pré-Resposta'!E21</f>
        <v>0</v>
      </c>
      <c r="F23" s="232">
        <f>'Oport-Pré-Resposta'!I21</f>
        <v>0</v>
      </c>
      <c r="G23" s="233"/>
      <c r="H23" s="234"/>
      <c r="I23" s="235">
        <v>0</v>
      </c>
      <c r="J23" s="99">
        <f>'Oport-Pré-Resposta'!F21</f>
        <v>0</v>
      </c>
      <c r="K23" s="92">
        <f>'Oport-Pré-Resposta'!H21</f>
        <v>0</v>
      </c>
      <c r="L23" s="236">
        <f t="shared" si="0"/>
        <v>0</v>
      </c>
      <c r="M23" s="233"/>
      <c r="N23" s="235">
        <v>0</v>
      </c>
      <c r="O23" s="23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</row>
    <row r="24" spans="1:67" s="96" customFormat="1" ht="12.75">
      <c r="A24" s="97">
        <f>'Oport-Pré-Resposta'!A22</f>
        <v>14</v>
      </c>
      <c r="B24" s="256">
        <f>'Oport-Pré-Resposta'!B22</f>
        <v>0</v>
      </c>
      <c r="C24" s="230">
        <f>'Oport-Pré-Resposta'!C22</f>
        <v>0</v>
      </c>
      <c r="D24" s="257">
        <f>'Oport-Pré-Resposta'!D22</f>
        <v>0</v>
      </c>
      <c r="E24" s="257">
        <f>'Oport-Pré-Resposta'!E22</f>
        <v>0</v>
      </c>
      <c r="F24" s="232">
        <f>'Oport-Pré-Resposta'!I22</f>
        <v>0</v>
      </c>
      <c r="G24" s="233"/>
      <c r="H24" s="234"/>
      <c r="I24" s="235">
        <v>0</v>
      </c>
      <c r="J24" s="99">
        <f>'Oport-Pré-Resposta'!F22</f>
        <v>0</v>
      </c>
      <c r="K24" s="92">
        <f>'Oport-Pré-Resposta'!H22</f>
        <v>0</v>
      </c>
      <c r="L24" s="236">
        <f t="shared" si="0"/>
        <v>0</v>
      </c>
      <c r="M24" s="233"/>
      <c r="N24" s="235">
        <v>0</v>
      </c>
      <c r="O24" s="23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</row>
    <row r="25" spans="1:67" s="96" customFormat="1" ht="12.75">
      <c r="A25" s="97">
        <f>'Oport-Pré-Resposta'!A23</f>
        <v>15</v>
      </c>
      <c r="B25" s="256">
        <f>'Oport-Pré-Resposta'!B23</f>
        <v>0</v>
      </c>
      <c r="C25" s="230">
        <f>'Oport-Pré-Resposta'!C23</f>
        <v>0</v>
      </c>
      <c r="D25" s="257">
        <f>'Oport-Pré-Resposta'!D23</f>
        <v>0</v>
      </c>
      <c r="E25" s="257">
        <f>'Oport-Pré-Resposta'!E23</f>
        <v>0</v>
      </c>
      <c r="F25" s="232">
        <f>'Oport-Pré-Resposta'!I23</f>
        <v>0</v>
      </c>
      <c r="G25" s="233"/>
      <c r="H25" s="234"/>
      <c r="I25" s="235">
        <v>0</v>
      </c>
      <c r="J25" s="99">
        <f>'Oport-Pré-Resposta'!F23</f>
        <v>0</v>
      </c>
      <c r="K25" s="92">
        <f>'Oport-Pré-Resposta'!H23</f>
        <v>0</v>
      </c>
      <c r="L25" s="236">
        <f t="shared" si="0"/>
        <v>0</v>
      </c>
      <c r="M25" s="233"/>
      <c r="N25" s="235">
        <v>0</v>
      </c>
      <c r="O25" s="23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</row>
    <row r="26" spans="1:67" s="96" customFormat="1" ht="12.75">
      <c r="A26" s="97">
        <f>'Oport-Pré-Resposta'!A24</f>
        <v>16</v>
      </c>
      <c r="B26" s="256">
        <f>'Oport-Pré-Resposta'!B24</f>
        <v>0</v>
      </c>
      <c r="C26" s="230">
        <f>'Oport-Pré-Resposta'!C24</f>
        <v>0</v>
      </c>
      <c r="D26" s="257">
        <f>'Oport-Pré-Resposta'!D24</f>
        <v>0</v>
      </c>
      <c r="E26" s="257">
        <f>'Oport-Pré-Resposta'!E24</f>
        <v>0</v>
      </c>
      <c r="F26" s="232">
        <f>'Oport-Pré-Resposta'!I24</f>
        <v>0</v>
      </c>
      <c r="G26" s="233"/>
      <c r="H26" s="234"/>
      <c r="I26" s="235">
        <v>0</v>
      </c>
      <c r="J26" s="99">
        <f>'Oport-Pré-Resposta'!F24</f>
        <v>0</v>
      </c>
      <c r="K26" s="92">
        <f>'Oport-Pré-Resposta'!H24</f>
        <v>0</v>
      </c>
      <c r="L26" s="236">
        <f t="shared" si="0"/>
        <v>0</v>
      </c>
      <c r="M26" s="233"/>
      <c r="N26" s="235">
        <v>0</v>
      </c>
      <c r="O26" s="23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</row>
    <row r="27" spans="1:67" s="96" customFormat="1" ht="12.75">
      <c r="A27" s="97">
        <f>'Oport-Pré-Resposta'!A25</f>
        <v>17</v>
      </c>
      <c r="B27" s="256">
        <f>'Oport-Pré-Resposta'!B25</f>
        <v>0</v>
      </c>
      <c r="C27" s="230">
        <f>'Oport-Pré-Resposta'!C25</f>
        <v>0</v>
      </c>
      <c r="D27" s="257">
        <f>'Oport-Pré-Resposta'!D25</f>
        <v>0</v>
      </c>
      <c r="E27" s="257">
        <f>'Oport-Pré-Resposta'!E25</f>
        <v>0</v>
      </c>
      <c r="F27" s="232">
        <f>'Oport-Pré-Resposta'!I25</f>
        <v>0</v>
      </c>
      <c r="G27" s="233"/>
      <c r="H27" s="234"/>
      <c r="I27" s="235">
        <v>0</v>
      </c>
      <c r="J27" s="99">
        <f>'Oport-Pré-Resposta'!F25</f>
        <v>0</v>
      </c>
      <c r="K27" s="92">
        <f>'Oport-Pré-Resposta'!H25</f>
        <v>0</v>
      </c>
      <c r="L27" s="236">
        <f t="shared" si="0"/>
        <v>0</v>
      </c>
      <c r="M27" s="233"/>
      <c r="N27" s="235">
        <v>0</v>
      </c>
      <c r="O27" s="23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</row>
    <row r="28" spans="1:67" s="96" customFormat="1" ht="12.75">
      <c r="A28" s="97">
        <f>'Oport-Pré-Resposta'!A26</f>
        <v>18</v>
      </c>
      <c r="B28" s="256">
        <f>'Oport-Pré-Resposta'!B26</f>
        <v>0</v>
      </c>
      <c r="C28" s="230">
        <f>'Oport-Pré-Resposta'!C26</f>
        <v>0</v>
      </c>
      <c r="D28" s="257">
        <f>'Oport-Pré-Resposta'!D26</f>
        <v>0</v>
      </c>
      <c r="E28" s="257">
        <f>'Oport-Pré-Resposta'!E26</f>
        <v>0</v>
      </c>
      <c r="F28" s="232">
        <f>'Oport-Pré-Resposta'!I26</f>
        <v>0</v>
      </c>
      <c r="G28" s="233"/>
      <c r="H28" s="234"/>
      <c r="I28" s="235">
        <v>0</v>
      </c>
      <c r="J28" s="99">
        <f>'Oport-Pré-Resposta'!F26</f>
        <v>0</v>
      </c>
      <c r="K28" s="92">
        <f>'Oport-Pré-Resposta'!H26</f>
        <v>0</v>
      </c>
      <c r="L28" s="236">
        <f t="shared" si="0"/>
        <v>0</v>
      </c>
      <c r="M28" s="233"/>
      <c r="N28" s="235">
        <v>0</v>
      </c>
      <c r="O28" s="23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</row>
    <row r="29" spans="1:67" s="96" customFormat="1" ht="12.75">
      <c r="A29" s="97">
        <f>'Oport-Pré-Resposta'!A27</f>
        <v>19</v>
      </c>
      <c r="B29" s="256">
        <f>'Oport-Pré-Resposta'!B27</f>
        <v>0</v>
      </c>
      <c r="C29" s="230">
        <f>'Oport-Pré-Resposta'!C27</f>
        <v>0</v>
      </c>
      <c r="D29" s="257">
        <f>'Oport-Pré-Resposta'!D27</f>
        <v>0</v>
      </c>
      <c r="E29" s="257">
        <f>'Oport-Pré-Resposta'!E27</f>
        <v>0</v>
      </c>
      <c r="F29" s="232">
        <f>'Oport-Pré-Resposta'!I27</f>
        <v>0</v>
      </c>
      <c r="G29" s="233"/>
      <c r="H29" s="234"/>
      <c r="I29" s="235">
        <v>0</v>
      </c>
      <c r="J29" s="99">
        <f>'Oport-Pré-Resposta'!F27</f>
        <v>0</v>
      </c>
      <c r="K29" s="92">
        <f>'Oport-Pré-Resposta'!H27</f>
        <v>0</v>
      </c>
      <c r="L29" s="236">
        <f t="shared" si="0"/>
        <v>0</v>
      </c>
      <c r="M29" s="233"/>
      <c r="N29" s="235">
        <v>0</v>
      </c>
      <c r="O29" s="23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</row>
    <row r="30" spans="1:67" s="96" customFormat="1" ht="12.75">
      <c r="A30" s="97">
        <f>'Oport-Pré-Resposta'!A28</f>
        <v>20</v>
      </c>
      <c r="B30" s="256">
        <f>'Oport-Pré-Resposta'!B28</f>
        <v>0</v>
      </c>
      <c r="C30" s="230">
        <f>'Oport-Pré-Resposta'!C28</f>
        <v>0</v>
      </c>
      <c r="D30" s="257">
        <f>'Oport-Pré-Resposta'!D28</f>
        <v>0</v>
      </c>
      <c r="E30" s="257">
        <f>'Oport-Pré-Resposta'!E28</f>
        <v>0</v>
      </c>
      <c r="F30" s="232">
        <f>'Oport-Pré-Resposta'!I28</f>
        <v>0</v>
      </c>
      <c r="G30" s="233"/>
      <c r="H30" s="234"/>
      <c r="I30" s="235">
        <v>0</v>
      </c>
      <c r="J30" s="99">
        <f>'Oport-Pré-Resposta'!F28</f>
        <v>0</v>
      </c>
      <c r="K30" s="92">
        <f>'Oport-Pré-Resposta'!H28</f>
        <v>0</v>
      </c>
      <c r="L30" s="236">
        <f t="shared" si="0"/>
        <v>0</v>
      </c>
      <c r="M30" s="233"/>
      <c r="N30" s="235">
        <v>0</v>
      </c>
      <c r="O30" s="23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</row>
    <row r="31" spans="1:67" s="96" customFormat="1" ht="12.75">
      <c r="A31" s="97">
        <f>'Oport-Pré-Resposta'!A29</f>
        <v>21</v>
      </c>
      <c r="B31" s="256">
        <f>'Oport-Pré-Resposta'!B29</f>
        <v>0</v>
      </c>
      <c r="C31" s="230">
        <f>'Oport-Pré-Resposta'!C29</f>
        <v>0</v>
      </c>
      <c r="D31" s="257">
        <f>'Oport-Pré-Resposta'!D29</f>
        <v>0</v>
      </c>
      <c r="E31" s="257">
        <f>'Oport-Pré-Resposta'!E29</f>
        <v>0</v>
      </c>
      <c r="F31" s="232">
        <f>'Oport-Pré-Resposta'!I29</f>
        <v>0</v>
      </c>
      <c r="G31" s="233"/>
      <c r="H31" s="234"/>
      <c r="I31" s="235">
        <v>0</v>
      </c>
      <c r="J31" s="99">
        <f>'Oport-Pré-Resposta'!F29</f>
        <v>0</v>
      </c>
      <c r="K31" s="92">
        <f>'Oport-Pré-Resposta'!H29</f>
        <v>0</v>
      </c>
      <c r="L31" s="236">
        <f t="shared" si="0"/>
        <v>0</v>
      </c>
      <c r="M31" s="233"/>
      <c r="N31" s="235">
        <v>0</v>
      </c>
      <c r="O31" s="23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</row>
    <row r="32" spans="1:67" s="96" customFormat="1" ht="12.75">
      <c r="A32" s="97">
        <f>'Oport-Pré-Resposta'!A30</f>
        <v>22</v>
      </c>
      <c r="B32" s="256">
        <f>'Oport-Pré-Resposta'!B30</f>
        <v>0</v>
      </c>
      <c r="C32" s="230">
        <f>'Oport-Pré-Resposta'!C30</f>
        <v>0</v>
      </c>
      <c r="D32" s="257">
        <f>'Oport-Pré-Resposta'!D30</f>
        <v>0</v>
      </c>
      <c r="E32" s="257">
        <f>'Oport-Pré-Resposta'!E30</f>
        <v>0</v>
      </c>
      <c r="F32" s="232">
        <f>'Oport-Pré-Resposta'!I30</f>
        <v>0</v>
      </c>
      <c r="G32" s="233"/>
      <c r="H32" s="234"/>
      <c r="I32" s="235">
        <v>0</v>
      </c>
      <c r="J32" s="99">
        <f>'Oport-Pré-Resposta'!F30</f>
        <v>0</v>
      </c>
      <c r="K32" s="92">
        <f>'Oport-Pré-Resposta'!H30</f>
        <v>0</v>
      </c>
      <c r="L32" s="236">
        <f t="shared" si="0"/>
        <v>0</v>
      </c>
      <c r="M32" s="233"/>
      <c r="N32" s="235">
        <v>0</v>
      </c>
      <c r="O32" s="23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</row>
    <row r="33" spans="1:67" s="96" customFormat="1" ht="12.75">
      <c r="A33" s="97">
        <f>'Oport-Pré-Resposta'!A31</f>
        <v>23</v>
      </c>
      <c r="B33" s="256">
        <f>'Oport-Pré-Resposta'!B31</f>
        <v>0</v>
      </c>
      <c r="C33" s="230">
        <f>'Oport-Pré-Resposta'!C31</f>
        <v>0</v>
      </c>
      <c r="D33" s="257">
        <f>'Oport-Pré-Resposta'!D31</f>
        <v>0</v>
      </c>
      <c r="E33" s="257">
        <f>'Oport-Pré-Resposta'!E31</f>
        <v>0</v>
      </c>
      <c r="F33" s="232">
        <f>'Oport-Pré-Resposta'!I31</f>
        <v>0</v>
      </c>
      <c r="G33" s="233"/>
      <c r="H33" s="234"/>
      <c r="I33" s="235">
        <v>0</v>
      </c>
      <c r="J33" s="99">
        <f>'Oport-Pré-Resposta'!F31</f>
        <v>0</v>
      </c>
      <c r="K33" s="92">
        <f>'Oport-Pré-Resposta'!H31</f>
        <v>0</v>
      </c>
      <c r="L33" s="236">
        <f t="shared" si="0"/>
        <v>0</v>
      </c>
      <c r="M33" s="233"/>
      <c r="N33" s="235">
        <v>0</v>
      </c>
      <c r="O33" s="23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</row>
    <row r="34" spans="1:67" s="96" customFormat="1" ht="12.75">
      <c r="A34" s="97">
        <f>'Oport-Pré-Resposta'!A32</f>
        <v>24</v>
      </c>
      <c r="B34" s="256">
        <f>'Oport-Pré-Resposta'!B32</f>
        <v>0</v>
      </c>
      <c r="C34" s="230">
        <f>'Oport-Pré-Resposta'!C32</f>
        <v>0</v>
      </c>
      <c r="D34" s="257">
        <f>'Oport-Pré-Resposta'!D32</f>
        <v>0</v>
      </c>
      <c r="E34" s="257">
        <f>'Oport-Pré-Resposta'!E32</f>
        <v>0</v>
      </c>
      <c r="F34" s="232">
        <f>'Oport-Pré-Resposta'!I32</f>
        <v>0</v>
      </c>
      <c r="G34" s="233"/>
      <c r="H34" s="234"/>
      <c r="I34" s="235">
        <v>0</v>
      </c>
      <c r="J34" s="99">
        <f>'Oport-Pré-Resposta'!F32</f>
        <v>0</v>
      </c>
      <c r="K34" s="92">
        <f>'Oport-Pré-Resposta'!H32</f>
        <v>0</v>
      </c>
      <c r="L34" s="236">
        <f t="shared" si="0"/>
        <v>0</v>
      </c>
      <c r="M34" s="233"/>
      <c r="N34" s="235">
        <v>0</v>
      </c>
      <c r="O34" s="23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</row>
    <row r="35" spans="1:67" s="96" customFormat="1" ht="12.75">
      <c r="A35" s="97">
        <f>'Oport-Pré-Resposta'!A33</f>
        <v>25</v>
      </c>
      <c r="B35" s="256">
        <f>'Oport-Pré-Resposta'!B33</f>
        <v>0</v>
      </c>
      <c r="C35" s="230">
        <f>'Oport-Pré-Resposta'!C33</f>
        <v>0</v>
      </c>
      <c r="D35" s="257">
        <f>'Oport-Pré-Resposta'!D33</f>
        <v>0</v>
      </c>
      <c r="E35" s="257">
        <f>'Oport-Pré-Resposta'!E33</f>
        <v>0</v>
      </c>
      <c r="F35" s="232">
        <f>'Oport-Pré-Resposta'!I33</f>
        <v>0</v>
      </c>
      <c r="G35" s="233"/>
      <c r="H35" s="234"/>
      <c r="I35" s="235">
        <v>0</v>
      </c>
      <c r="J35" s="99">
        <f>'Oport-Pré-Resposta'!F33</f>
        <v>0</v>
      </c>
      <c r="K35" s="92">
        <f>'Oport-Pré-Resposta'!H33</f>
        <v>0</v>
      </c>
      <c r="L35" s="236">
        <f t="shared" si="0"/>
        <v>0</v>
      </c>
      <c r="M35" s="233"/>
      <c r="N35" s="235">
        <v>0</v>
      </c>
      <c r="O35" s="23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</row>
    <row r="36" spans="1:67" s="96" customFormat="1" ht="12.75">
      <c r="A36" s="97">
        <f>'Oport-Pré-Resposta'!A34</f>
        <v>26</v>
      </c>
      <c r="B36" s="256">
        <f>'Oport-Pré-Resposta'!B34</f>
        <v>0</v>
      </c>
      <c r="C36" s="230">
        <f>'Oport-Pré-Resposta'!C34</f>
        <v>0</v>
      </c>
      <c r="D36" s="257">
        <f>'Oport-Pré-Resposta'!D34</f>
        <v>0</v>
      </c>
      <c r="E36" s="257">
        <f>'Oport-Pré-Resposta'!E34</f>
        <v>0</v>
      </c>
      <c r="F36" s="232">
        <f>'Oport-Pré-Resposta'!I34</f>
        <v>0</v>
      </c>
      <c r="G36" s="233"/>
      <c r="H36" s="234"/>
      <c r="I36" s="235">
        <v>0</v>
      </c>
      <c r="J36" s="99">
        <f>'Oport-Pré-Resposta'!F34</f>
        <v>0</v>
      </c>
      <c r="K36" s="92">
        <f>'Oport-Pré-Resposta'!H34</f>
        <v>0</v>
      </c>
      <c r="L36" s="236">
        <f t="shared" si="0"/>
        <v>0</v>
      </c>
      <c r="M36" s="233"/>
      <c r="N36" s="235">
        <v>0</v>
      </c>
      <c r="O36" s="23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</row>
    <row r="37" spans="1:67" s="96" customFormat="1" ht="12.75">
      <c r="A37" s="97">
        <f>'Oport-Pré-Resposta'!A35</f>
        <v>27</v>
      </c>
      <c r="B37" s="256">
        <f>'Oport-Pré-Resposta'!B35</f>
        <v>0</v>
      </c>
      <c r="C37" s="230">
        <f>'Oport-Pré-Resposta'!C35</f>
        <v>0</v>
      </c>
      <c r="D37" s="257">
        <f>'Oport-Pré-Resposta'!D35</f>
        <v>0</v>
      </c>
      <c r="E37" s="257">
        <f>'Oport-Pré-Resposta'!E35</f>
        <v>0</v>
      </c>
      <c r="F37" s="232">
        <f>'Oport-Pré-Resposta'!I35</f>
        <v>0</v>
      </c>
      <c r="G37" s="233"/>
      <c r="H37" s="234"/>
      <c r="I37" s="235">
        <v>0</v>
      </c>
      <c r="J37" s="99">
        <f>'Oport-Pré-Resposta'!F35</f>
        <v>0</v>
      </c>
      <c r="K37" s="92">
        <f>'Oport-Pré-Resposta'!H35</f>
        <v>0</v>
      </c>
      <c r="L37" s="236">
        <f t="shared" si="0"/>
        <v>0</v>
      </c>
      <c r="M37" s="233"/>
      <c r="N37" s="235">
        <v>0</v>
      </c>
      <c r="O37" s="23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</row>
    <row r="38" spans="1:67" s="96" customFormat="1" ht="12.75">
      <c r="A38" s="97">
        <f>'Oport-Pré-Resposta'!A36</f>
        <v>28</v>
      </c>
      <c r="B38" s="256">
        <f>'Oport-Pré-Resposta'!B36</f>
        <v>0</v>
      </c>
      <c r="C38" s="230">
        <f>'Oport-Pré-Resposta'!C36</f>
        <v>0</v>
      </c>
      <c r="D38" s="257">
        <f>'Oport-Pré-Resposta'!D36</f>
        <v>0</v>
      </c>
      <c r="E38" s="257">
        <f>'Oport-Pré-Resposta'!E36</f>
        <v>0</v>
      </c>
      <c r="F38" s="232">
        <f>'Oport-Pré-Resposta'!I36</f>
        <v>0</v>
      </c>
      <c r="G38" s="233"/>
      <c r="H38" s="234"/>
      <c r="I38" s="235">
        <v>0</v>
      </c>
      <c r="J38" s="99">
        <f>'Oport-Pré-Resposta'!F36</f>
        <v>0</v>
      </c>
      <c r="K38" s="92">
        <f>'Oport-Pré-Resposta'!H36</f>
        <v>0</v>
      </c>
      <c r="L38" s="236">
        <f t="shared" si="0"/>
        <v>0</v>
      </c>
      <c r="M38" s="233"/>
      <c r="N38" s="235">
        <v>0</v>
      </c>
      <c r="O38" s="23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</row>
    <row r="39" spans="1:67" s="96" customFormat="1" ht="12.75">
      <c r="A39" s="97">
        <f>'Oport-Pré-Resposta'!A37</f>
        <v>29</v>
      </c>
      <c r="B39" s="256">
        <f>'Oport-Pré-Resposta'!B37</f>
        <v>0</v>
      </c>
      <c r="C39" s="230">
        <f>'Oport-Pré-Resposta'!C37</f>
        <v>0</v>
      </c>
      <c r="D39" s="257">
        <f>'Oport-Pré-Resposta'!D37</f>
        <v>0</v>
      </c>
      <c r="E39" s="257">
        <f>'Oport-Pré-Resposta'!E37</f>
        <v>0</v>
      </c>
      <c r="F39" s="232">
        <f>'Oport-Pré-Resposta'!I37</f>
        <v>0</v>
      </c>
      <c r="G39" s="233"/>
      <c r="H39" s="234"/>
      <c r="I39" s="235">
        <v>0</v>
      </c>
      <c r="J39" s="99">
        <f>'Oport-Pré-Resposta'!F37</f>
        <v>0</v>
      </c>
      <c r="K39" s="92">
        <f>'Oport-Pré-Resposta'!H37</f>
        <v>0</v>
      </c>
      <c r="L39" s="236">
        <f t="shared" si="0"/>
        <v>0</v>
      </c>
      <c r="M39" s="233"/>
      <c r="N39" s="235">
        <v>0</v>
      </c>
      <c r="O39" s="23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</row>
    <row r="40" spans="1:67" s="96" customFormat="1" ht="12.75">
      <c r="A40" s="97">
        <f>'Oport-Pré-Resposta'!A38</f>
        <v>30</v>
      </c>
      <c r="B40" s="256">
        <f>'Oport-Pré-Resposta'!B38</f>
        <v>0</v>
      </c>
      <c r="C40" s="230">
        <f>'Oport-Pré-Resposta'!C38</f>
        <v>0</v>
      </c>
      <c r="D40" s="257">
        <f>'Oport-Pré-Resposta'!D38</f>
        <v>0</v>
      </c>
      <c r="E40" s="257">
        <f>'Oport-Pré-Resposta'!E38</f>
        <v>0</v>
      </c>
      <c r="F40" s="232">
        <f>'Oport-Pré-Resposta'!I38</f>
        <v>0</v>
      </c>
      <c r="G40" s="233"/>
      <c r="H40" s="234"/>
      <c r="I40" s="235">
        <v>0</v>
      </c>
      <c r="J40" s="99">
        <f>'Oport-Pré-Resposta'!F38</f>
        <v>0</v>
      </c>
      <c r="K40" s="92">
        <f>'Oport-Pré-Resposta'!H38</f>
        <v>0</v>
      </c>
      <c r="L40" s="236">
        <f t="shared" si="0"/>
        <v>0</v>
      </c>
      <c r="M40" s="233"/>
      <c r="N40" s="235">
        <v>0</v>
      </c>
      <c r="O40" s="23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</row>
    <row r="41" spans="1:67" s="96" customFormat="1" ht="12.75">
      <c r="A41" s="97">
        <f>'Oport-Pré-Resposta'!A39</f>
        <v>31</v>
      </c>
      <c r="B41" s="256">
        <f>'Oport-Pré-Resposta'!B39</f>
        <v>0</v>
      </c>
      <c r="C41" s="230">
        <f>'Oport-Pré-Resposta'!C39</f>
        <v>0</v>
      </c>
      <c r="D41" s="257">
        <f>'Oport-Pré-Resposta'!D39</f>
        <v>0</v>
      </c>
      <c r="E41" s="257">
        <f>'Oport-Pré-Resposta'!E39</f>
        <v>0</v>
      </c>
      <c r="F41" s="232">
        <f>'Oport-Pré-Resposta'!I39</f>
        <v>0</v>
      </c>
      <c r="G41" s="233"/>
      <c r="H41" s="234"/>
      <c r="I41" s="235">
        <v>0</v>
      </c>
      <c r="J41" s="99">
        <f>'Oport-Pré-Resposta'!F39</f>
        <v>0</v>
      </c>
      <c r="K41" s="92">
        <f>'Oport-Pré-Resposta'!H39</f>
        <v>0</v>
      </c>
      <c r="L41" s="236">
        <f t="shared" si="0"/>
        <v>0</v>
      </c>
      <c r="M41" s="233"/>
      <c r="N41" s="235">
        <v>0</v>
      </c>
      <c r="O41" s="23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</row>
    <row r="42" spans="1:67" s="96" customFormat="1" ht="12.75">
      <c r="A42" s="97">
        <f>'Oport-Pré-Resposta'!A40</f>
        <v>32</v>
      </c>
      <c r="B42" s="256">
        <f>'Oport-Pré-Resposta'!B40</f>
        <v>0</v>
      </c>
      <c r="C42" s="230">
        <f>'Oport-Pré-Resposta'!C40</f>
        <v>0</v>
      </c>
      <c r="D42" s="257">
        <f>'Oport-Pré-Resposta'!D40</f>
        <v>0</v>
      </c>
      <c r="E42" s="257">
        <f>'Oport-Pré-Resposta'!E40</f>
        <v>0</v>
      </c>
      <c r="F42" s="232">
        <f>'Oport-Pré-Resposta'!I40</f>
        <v>0</v>
      </c>
      <c r="G42" s="233"/>
      <c r="H42" s="234"/>
      <c r="I42" s="235">
        <v>0</v>
      </c>
      <c r="J42" s="99">
        <f>'Oport-Pré-Resposta'!F40</f>
        <v>0</v>
      </c>
      <c r="K42" s="92">
        <f>'Oport-Pré-Resposta'!H40</f>
        <v>0</v>
      </c>
      <c r="L42" s="236">
        <f t="shared" si="0"/>
        <v>0</v>
      </c>
      <c r="M42" s="233"/>
      <c r="N42" s="235">
        <v>0</v>
      </c>
      <c r="O42" s="23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</row>
    <row r="43" spans="1:67" s="96" customFormat="1" ht="12.75">
      <c r="A43" s="97">
        <f>'Oport-Pré-Resposta'!A41</f>
        <v>33</v>
      </c>
      <c r="B43" s="256">
        <f>'Oport-Pré-Resposta'!B41</f>
        <v>0</v>
      </c>
      <c r="C43" s="230">
        <f>'Oport-Pré-Resposta'!C41</f>
        <v>0</v>
      </c>
      <c r="D43" s="257">
        <f>'Oport-Pré-Resposta'!D41</f>
        <v>0</v>
      </c>
      <c r="E43" s="257">
        <f>'Oport-Pré-Resposta'!E41</f>
        <v>0</v>
      </c>
      <c r="F43" s="232">
        <f>'Oport-Pré-Resposta'!I41</f>
        <v>0</v>
      </c>
      <c r="G43" s="233"/>
      <c r="H43" s="234"/>
      <c r="I43" s="235">
        <v>0</v>
      </c>
      <c r="J43" s="99">
        <f>'Oport-Pré-Resposta'!F41</f>
        <v>0</v>
      </c>
      <c r="K43" s="92">
        <f>'Oport-Pré-Resposta'!H41</f>
        <v>0</v>
      </c>
      <c r="L43" s="236">
        <f aca="true" t="shared" si="1" ref="L43:L74">J43*K43</f>
        <v>0</v>
      </c>
      <c r="M43" s="233"/>
      <c r="N43" s="235">
        <v>0</v>
      </c>
      <c r="O43" s="23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</row>
    <row r="44" spans="1:67" s="96" customFormat="1" ht="12.75">
      <c r="A44" s="97">
        <f>'Oport-Pré-Resposta'!A42</f>
        <v>34</v>
      </c>
      <c r="B44" s="256">
        <f>'Oport-Pré-Resposta'!B42</f>
        <v>0</v>
      </c>
      <c r="C44" s="230">
        <f>'Oport-Pré-Resposta'!C42</f>
        <v>0</v>
      </c>
      <c r="D44" s="257">
        <f>'Oport-Pré-Resposta'!D42</f>
        <v>0</v>
      </c>
      <c r="E44" s="257">
        <f>'Oport-Pré-Resposta'!E42</f>
        <v>0</v>
      </c>
      <c r="F44" s="232">
        <f>'Oport-Pré-Resposta'!I42</f>
        <v>0</v>
      </c>
      <c r="G44" s="233"/>
      <c r="H44" s="234"/>
      <c r="I44" s="235">
        <v>0</v>
      </c>
      <c r="J44" s="99">
        <f>'Oport-Pré-Resposta'!F42</f>
        <v>0</v>
      </c>
      <c r="K44" s="92">
        <f>'Oport-Pré-Resposta'!H42</f>
        <v>0</v>
      </c>
      <c r="L44" s="236">
        <f t="shared" si="1"/>
        <v>0</v>
      </c>
      <c r="M44" s="233"/>
      <c r="N44" s="235">
        <v>0</v>
      </c>
      <c r="O44" s="23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</row>
    <row r="45" spans="1:67" s="96" customFormat="1" ht="12.75">
      <c r="A45" s="97">
        <f>'Oport-Pré-Resposta'!A43</f>
        <v>35</v>
      </c>
      <c r="B45" s="256">
        <f>'Oport-Pré-Resposta'!B43</f>
        <v>0</v>
      </c>
      <c r="C45" s="230">
        <f>'Oport-Pré-Resposta'!C43</f>
        <v>0</v>
      </c>
      <c r="D45" s="257">
        <f>'Oport-Pré-Resposta'!D43</f>
        <v>0</v>
      </c>
      <c r="E45" s="257">
        <f>'Oport-Pré-Resposta'!E43</f>
        <v>0</v>
      </c>
      <c r="F45" s="232">
        <f>'Oport-Pré-Resposta'!I43</f>
        <v>0</v>
      </c>
      <c r="G45" s="233"/>
      <c r="H45" s="234"/>
      <c r="I45" s="235">
        <v>0</v>
      </c>
      <c r="J45" s="99">
        <f>'Oport-Pré-Resposta'!F43</f>
        <v>0</v>
      </c>
      <c r="K45" s="92">
        <f>'Oport-Pré-Resposta'!H43</f>
        <v>0</v>
      </c>
      <c r="L45" s="236">
        <f t="shared" si="1"/>
        <v>0</v>
      </c>
      <c r="M45" s="233"/>
      <c r="N45" s="235">
        <v>0</v>
      </c>
      <c r="O45" s="23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</row>
    <row r="46" spans="1:67" s="96" customFormat="1" ht="12.75">
      <c r="A46" s="97">
        <f>'Oport-Pré-Resposta'!A44</f>
        <v>36</v>
      </c>
      <c r="B46" s="256">
        <f>'Oport-Pré-Resposta'!B44</f>
        <v>0</v>
      </c>
      <c r="C46" s="230">
        <f>'Oport-Pré-Resposta'!C44</f>
        <v>0</v>
      </c>
      <c r="D46" s="257">
        <f>'Oport-Pré-Resposta'!D44</f>
        <v>0</v>
      </c>
      <c r="E46" s="257">
        <f>'Oport-Pré-Resposta'!E44</f>
        <v>0</v>
      </c>
      <c r="F46" s="232">
        <f>'Oport-Pré-Resposta'!I44</f>
        <v>0</v>
      </c>
      <c r="G46" s="233"/>
      <c r="H46" s="234"/>
      <c r="I46" s="235">
        <v>0</v>
      </c>
      <c r="J46" s="99">
        <f>'Oport-Pré-Resposta'!F44</f>
        <v>0</v>
      </c>
      <c r="K46" s="92">
        <f>'Oport-Pré-Resposta'!H44</f>
        <v>0</v>
      </c>
      <c r="L46" s="236">
        <f t="shared" si="1"/>
        <v>0</v>
      </c>
      <c r="M46" s="233"/>
      <c r="N46" s="235">
        <v>0</v>
      </c>
      <c r="O46" s="23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</row>
    <row r="47" spans="1:67" s="96" customFormat="1" ht="12.75">
      <c r="A47" s="97">
        <f>'Oport-Pré-Resposta'!A45</f>
        <v>37</v>
      </c>
      <c r="B47" s="256">
        <f>'Oport-Pré-Resposta'!B45</f>
        <v>0</v>
      </c>
      <c r="C47" s="230">
        <f>'Oport-Pré-Resposta'!C45</f>
        <v>0</v>
      </c>
      <c r="D47" s="257">
        <f>'Oport-Pré-Resposta'!D45</f>
        <v>0</v>
      </c>
      <c r="E47" s="257">
        <f>'Oport-Pré-Resposta'!E45</f>
        <v>0</v>
      </c>
      <c r="F47" s="232">
        <f>'Oport-Pré-Resposta'!I45</f>
        <v>0</v>
      </c>
      <c r="G47" s="233"/>
      <c r="H47" s="234"/>
      <c r="I47" s="235">
        <v>0</v>
      </c>
      <c r="J47" s="99">
        <f>'Oport-Pré-Resposta'!F45</f>
        <v>0</v>
      </c>
      <c r="K47" s="92">
        <f>'Oport-Pré-Resposta'!H45</f>
        <v>0</v>
      </c>
      <c r="L47" s="236">
        <f t="shared" si="1"/>
        <v>0</v>
      </c>
      <c r="M47" s="233"/>
      <c r="N47" s="235">
        <v>0</v>
      </c>
      <c r="O47" s="23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</row>
    <row r="48" spans="1:67" s="96" customFormat="1" ht="12.75">
      <c r="A48" s="97">
        <f>'Oport-Pré-Resposta'!A46</f>
        <v>38</v>
      </c>
      <c r="B48" s="256">
        <f>'Oport-Pré-Resposta'!B46</f>
        <v>0</v>
      </c>
      <c r="C48" s="230">
        <f>'Oport-Pré-Resposta'!C46</f>
        <v>0</v>
      </c>
      <c r="D48" s="257">
        <f>'Oport-Pré-Resposta'!D46</f>
        <v>0</v>
      </c>
      <c r="E48" s="257">
        <f>'Oport-Pré-Resposta'!E46</f>
        <v>0</v>
      </c>
      <c r="F48" s="232">
        <f>'Oport-Pré-Resposta'!I46</f>
        <v>0</v>
      </c>
      <c r="G48" s="233"/>
      <c r="H48" s="234"/>
      <c r="I48" s="235">
        <v>0</v>
      </c>
      <c r="J48" s="99">
        <f>'Oport-Pré-Resposta'!F46</f>
        <v>0</v>
      </c>
      <c r="K48" s="92">
        <f>'Oport-Pré-Resposta'!H46</f>
        <v>0</v>
      </c>
      <c r="L48" s="236">
        <f t="shared" si="1"/>
        <v>0</v>
      </c>
      <c r="M48" s="233"/>
      <c r="N48" s="235">
        <v>0</v>
      </c>
      <c r="O48" s="23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</row>
    <row r="49" spans="1:67" s="96" customFormat="1" ht="12.75">
      <c r="A49" s="97">
        <f>'Oport-Pré-Resposta'!A47</f>
        <v>39</v>
      </c>
      <c r="B49" s="256">
        <f>'Oport-Pré-Resposta'!B47</f>
        <v>0</v>
      </c>
      <c r="C49" s="230">
        <f>'Oport-Pré-Resposta'!C47</f>
        <v>0</v>
      </c>
      <c r="D49" s="257">
        <f>'Oport-Pré-Resposta'!D47</f>
        <v>0</v>
      </c>
      <c r="E49" s="257">
        <f>'Oport-Pré-Resposta'!E47</f>
        <v>0</v>
      </c>
      <c r="F49" s="232">
        <f>'Oport-Pré-Resposta'!I47</f>
        <v>0</v>
      </c>
      <c r="G49" s="233"/>
      <c r="H49" s="234"/>
      <c r="I49" s="235">
        <v>0</v>
      </c>
      <c r="J49" s="99">
        <f>'Oport-Pré-Resposta'!F47</f>
        <v>0</v>
      </c>
      <c r="K49" s="92">
        <f>'Oport-Pré-Resposta'!H47</f>
        <v>0</v>
      </c>
      <c r="L49" s="236">
        <f t="shared" si="1"/>
        <v>0</v>
      </c>
      <c r="M49" s="233"/>
      <c r="N49" s="235">
        <v>0</v>
      </c>
      <c r="O49" s="23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</row>
    <row r="50" spans="1:67" s="96" customFormat="1" ht="12.75">
      <c r="A50" s="97">
        <f>'Oport-Pré-Resposta'!A48</f>
        <v>40</v>
      </c>
      <c r="B50" s="256">
        <f>'Oport-Pré-Resposta'!B48</f>
        <v>0</v>
      </c>
      <c r="C50" s="230">
        <f>'Oport-Pré-Resposta'!C48</f>
        <v>0</v>
      </c>
      <c r="D50" s="257">
        <f>'Oport-Pré-Resposta'!D48</f>
        <v>0</v>
      </c>
      <c r="E50" s="257">
        <f>'Oport-Pré-Resposta'!E48</f>
        <v>0</v>
      </c>
      <c r="F50" s="232">
        <f>'Oport-Pré-Resposta'!I48</f>
        <v>0</v>
      </c>
      <c r="G50" s="233"/>
      <c r="H50" s="234"/>
      <c r="I50" s="235">
        <v>0</v>
      </c>
      <c r="J50" s="99">
        <f>'Oport-Pré-Resposta'!F48</f>
        <v>0</v>
      </c>
      <c r="K50" s="92">
        <f>'Oport-Pré-Resposta'!H48</f>
        <v>0</v>
      </c>
      <c r="L50" s="236">
        <f t="shared" si="1"/>
        <v>0</v>
      </c>
      <c r="M50" s="233"/>
      <c r="N50" s="235">
        <v>0</v>
      </c>
      <c r="O50" s="23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</row>
    <row r="51" spans="1:67" s="96" customFormat="1" ht="12.75">
      <c r="A51" s="97">
        <f>'Oport-Pré-Resposta'!A49</f>
        <v>41</v>
      </c>
      <c r="B51" s="256">
        <f>'Oport-Pré-Resposta'!B49</f>
        <v>0</v>
      </c>
      <c r="C51" s="230">
        <f>'Oport-Pré-Resposta'!C49</f>
        <v>0</v>
      </c>
      <c r="D51" s="257">
        <f>'Oport-Pré-Resposta'!D49</f>
        <v>0</v>
      </c>
      <c r="E51" s="257">
        <f>'Oport-Pré-Resposta'!E49</f>
        <v>0</v>
      </c>
      <c r="F51" s="232">
        <f>'Oport-Pré-Resposta'!I49</f>
        <v>0</v>
      </c>
      <c r="G51" s="233"/>
      <c r="H51" s="234"/>
      <c r="I51" s="235">
        <v>0</v>
      </c>
      <c r="J51" s="99">
        <f>'Oport-Pré-Resposta'!F49</f>
        <v>0</v>
      </c>
      <c r="K51" s="92">
        <f>'Oport-Pré-Resposta'!H49</f>
        <v>0</v>
      </c>
      <c r="L51" s="236">
        <f t="shared" si="1"/>
        <v>0</v>
      </c>
      <c r="M51" s="233"/>
      <c r="N51" s="235">
        <v>0</v>
      </c>
      <c r="O51" s="23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</row>
    <row r="52" spans="1:67" s="96" customFormat="1" ht="12.75">
      <c r="A52" s="97">
        <f>'Oport-Pré-Resposta'!A50</f>
        <v>42</v>
      </c>
      <c r="B52" s="256">
        <f>'Oport-Pré-Resposta'!B50</f>
        <v>0</v>
      </c>
      <c r="C52" s="230">
        <f>'Oport-Pré-Resposta'!C50</f>
        <v>0</v>
      </c>
      <c r="D52" s="257">
        <f>'Oport-Pré-Resposta'!D50</f>
        <v>0</v>
      </c>
      <c r="E52" s="257">
        <f>'Oport-Pré-Resposta'!E50</f>
        <v>0</v>
      </c>
      <c r="F52" s="232">
        <f>'Oport-Pré-Resposta'!I50</f>
        <v>0</v>
      </c>
      <c r="G52" s="233"/>
      <c r="H52" s="234"/>
      <c r="I52" s="235">
        <v>0</v>
      </c>
      <c r="J52" s="99">
        <f>'Oport-Pré-Resposta'!F50</f>
        <v>0</v>
      </c>
      <c r="K52" s="92">
        <f>'Oport-Pré-Resposta'!H50</f>
        <v>0</v>
      </c>
      <c r="L52" s="236">
        <f t="shared" si="1"/>
        <v>0</v>
      </c>
      <c r="M52" s="233"/>
      <c r="N52" s="235">
        <v>0</v>
      </c>
      <c r="O52" s="23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</row>
    <row r="53" spans="1:67" s="96" customFormat="1" ht="12.75">
      <c r="A53" s="97">
        <f>'Oport-Pré-Resposta'!A51</f>
        <v>43</v>
      </c>
      <c r="B53" s="256">
        <f>'Oport-Pré-Resposta'!B51</f>
        <v>0</v>
      </c>
      <c r="C53" s="230">
        <f>'Oport-Pré-Resposta'!C51</f>
        <v>0</v>
      </c>
      <c r="D53" s="257">
        <f>'Oport-Pré-Resposta'!D51</f>
        <v>0</v>
      </c>
      <c r="E53" s="257">
        <f>'Oport-Pré-Resposta'!E51</f>
        <v>0</v>
      </c>
      <c r="F53" s="232">
        <f>'Oport-Pré-Resposta'!I51</f>
        <v>0</v>
      </c>
      <c r="G53" s="233"/>
      <c r="H53" s="234"/>
      <c r="I53" s="235">
        <v>0</v>
      </c>
      <c r="J53" s="99">
        <f>'Oport-Pré-Resposta'!F51</f>
        <v>0</v>
      </c>
      <c r="K53" s="92">
        <f>'Oport-Pré-Resposta'!H51</f>
        <v>0</v>
      </c>
      <c r="L53" s="236">
        <f t="shared" si="1"/>
        <v>0</v>
      </c>
      <c r="M53" s="233"/>
      <c r="N53" s="235">
        <v>0</v>
      </c>
      <c r="O53" s="23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</row>
    <row r="54" spans="1:67" s="96" customFormat="1" ht="12.75">
      <c r="A54" s="97">
        <f>'Oport-Pré-Resposta'!A52</f>
        <v>44</v>
      </c>
      <c r="B54" s="256">
        <f>'Oport-Pré-Resposta'!B52</f>
        <v>0</v>
      </c>
      <c r="C54" s="230">
        <f>'Oport-Pré-Resposta'!C52</f>
        <v>0</v>
      </c>
      <c r="D54" s="257">
        <f>'Oport-Pré-Resposta'!D52</f>
        <v>0</v>
      </c>
      <c r="E54" s="257">
        <f>'Oport-Pré-Resposta'!E52</f>
        <v>0</v>
      </c>
      <c r="F54" s="232">
        <f>'Oport-Pré-Resposta'!I52</f>
        <v>0</v>
      </c>
      <c r="G54" s="233"/>
      <c r="H54" s="234"/>
      <c r="I54" s="235">
        <v>0</v>
      </c>
      <c r="J54" s="99">
        <f>'Oport-Pré-Resposta'!F52</f>
        <v>0</v>
      </c>
      <c r="K54" s="92">
        <f>'Oport-Pré-Resposta'!H52</f>
        <v>0</v>
      </c>
      <c r="L54" s="236">
        <f t="shared" si="1"/>
        <v>0</v>
      </c>
      <c r="M54" s="233"/>
      <c r="N54" s="235">
        <v>0</v>
      </c>
      <c r="O54" s="23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</row>
    <row r="55" spans="1:67" s="96" customFormat="1" ht="12.75">
      <c r="A55" s="97">
        <f>'Oport-Pré-Resposta'!A53</f>
        <v>45</v>
      </c>
      <c r="B55" s="256">
        <f>'Oport-Pré-Resposta'!B53</f>
        <v>0</v>
      </c>
      <c r="C55" s="230">
        <f>'Oport-Pré-Resposta'!C53</f>
        <v>0</v>
      </c>
      <c r="D55" s="257">
        <f>'Oport-Pré-Resposta'!D53</f>
        <v>0</v>
      </c>
      <c r="E55" s="257">
        <f>'Oport-Pré-Resposta'!E53</f>
        <v>0</v>
      </c>
      <c r="F55" s="232">
        <f>'Oport-Pré-Resposta'!I53</f>
        <v>0</v>
      </c>
      <c r="G55" s="233"/>
      <c r="H55" s="234"/>
      <c r="I55" s="235">
        <v>0</v>
      </c>
      <c r="J55" s="99">
        <f>'Oport-Pré-Resposta'!F53</f>
        <v>0</v>
      </c>
      <c r="K55" s="92">
        <f>'Oport-Pré-Resposta'!H53</f>
        <v>0</v>
      </c>
      <c r="L55" s="236">
        <f t="shared" si="1"/>
        <v>0</v>
      </c>
      <c r="M55" s="233"/>
      <c r="N55" s="235">
        <v>0</v>
      </c>
      <c r="O55" s="23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</row>
    <row r="56" spans="1:67" s="96" customFormat="1" ht="12.75">
      <c r="A56" s="97">
        <f>'Oport-Pré-Resposta'!A54</f>
        <v>46</v>
      </c>
      <c r="B56" s="256">
        <f>'Oport-Pré-Resposta'!B54</f>
        <v>0</v>
      </c>
      <c r="C56" s="230">
        <f>'Oport-Pré-Resposta'!C54</f>
        <v>0</v>
      </c>
      <c r="D56" s="257">
        <f>'Oport-Pré-Resposta'!D54</f>
        <v>0</v>
      </c>
      <c r="E56" s="257">
        <f>'Oport-Pré-Resposta'!E54</f>
        <v>0</v>
      </c>
      <c r="F56" s="232">
        <f>'Oport-Pré-Resposta'!I54</f>
        <v>0</v>
      </c>
      <c r="G56" s="233"/>
      <c r="H56" s="234"/>
      <c r="I56" s="235">
        <v>0</v>
      </c>
      <c r="J56" s="99">
        <f>'Oport-Pré-Resposta'!F54</f>
        <v>0</v>
      </c>
      <c r="K56" s="92">
        <f>'Oport-Pré-Resposta'!H54</f>
        <v>0</v>
      </c>
      <c r="L56" s="236">
        <f t="shared" si="1"/>
        <v>0</v>
      </c>
      <c r="M56" s="233"/>
      <c r="N56" s="235">
        <v>0</v>
      </c>
      <c r="O56" s="23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</row>
    <row r="57" spans="1:67" s="96" customFormat="1" ht="12.75">
      <c r="A57" s="97">
        <f>'Oport-Pré-Resposta'!A55</f>
        <v>47</v>
      </c>
      <c r="B57" s="256">
        <f>'Oport-Pré-Resposta'!B55</f>
        <v>0</v>
      </c>
      <c r="C57" s="230">
        <f>'Oport-Pré-Resposta'!C55</f>
        <v>0</v>
      </c>
      <c r="D57" s="257">
        <f>'Oport-Pré-Resposta'!D55</f>
        <v>0</v>
      </c>
      <c r="E57" s="257">
        <f>'Oport-Pré-Resposta'!E55</f>
        <v>0</v>
      </c>
      <c r="F57" s="232">
        <f>'Oport-Pré-Resposta'!I55</f>
        <v>0</v>
      </c>
      <c r="G57" s="233"/>
      <c r="H57" s="234"/>
      <c r="I57" s="235">
        <v>0</v>
      </c>
      <c r="J57" s="99">
        <f>'Oport-Pré-Resposta'!F55</f>
        <v>0</v>
      </c>
      <c r="K57" s="92">
        <f>'Oport-Pré-Resposta'!H55</f>
        <v>0</v>
      </c>
      <c r="L57" s="236">
        <f t="shared" si="1"/>
        <v>0</v>
      </c>
      <c r="M57" s="233"/>
      <c r="N57" s="235">
        <v>0</v>
      </c>
      <c r="O57" s="23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</row>
    <row r="58" spans="1:67" s="96" customFormat="1" ht="12.75">
      <c r="A58" s="97">
        <f>'Oport-Pré-Resposta'!A56</f>
        <v>48</v>
      </c>
      <c r="B58" s="256">
        <f>'Oport-Pré-Resposta'!B56</f>
        <v>0</v>
      </c>
      <c r="C58" s="230">
        <f>'Oport-Pré-Resposta'!C56</f>
        <v>0</v>
      </c>
      <c r="D58" s="257">
        <f>'Oport-Pré-Resposta'!D56</f>
        <v>0</v>
      </c>
      <c r="E58" s="257">
        <f>'Oport-Pré-Resposta'!E56</f>
        <v>0</v>
      </c>
      <c r="F58" s="232">
        <f>'Oport-Pré-Resposta'!I56</f>
        <v>0</v>
      </c>
      <c r="G58" s="233"/>
      <c r="H58" s="234"/>
      <c r="I58" s="235">
        <v>0</v>
      </c>
      <c r="J58" s="99">
        <f>'Oport-Pré-Resposta'!F56</f>
        <v>0</v>
      </c>
      <c r="K58" s="92">
        <f>'Oport-Pré-Resposta'!H56</f>
        <v>0</v>
      </c>
      <c r="L58" s="236">
        <f t="shared" si="1"/>
        <v>0</v>
      </c>
      <c r="M58" s="233"/>
      <c r="N58" s="235">
        <v>0</v>
      </c>
      <c r="O58" s="23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</row>
    <row r="59" spans="1:67" s="96" customFormat="1" ht="12.75">
      <c r="A59" s="97">
        <f>'Oport-Pré-Resposta'!A57</f>
        <v>49</v>
      </c>
      <c r="B59" s="256">
        <f>'Oport-Pré-Resposta'!B57</f>
        <v>0</v>
      </c>
      <c r="C59" s="230">
        <f>'Oport-Pré-Resposta'!C57</f>
        <v>0</v>
      </c>
      <c r="D59" s="257">
        <f>'Oport-Pré-Resposta'!D57</f>
        <v>0</v>
      </c>
      <c r="E59" s="257">
        <f>'Oport-Pré-Resposta'!E57</f>
        <v>0</v>
      </c>
      <c r="F59" s="232">
        <f>'Oport-Pré-Resposta'!I57</f>
        <v>0</v>
      </c>
      <c r="G59" s="233"/>
      <c r="H59" s="234"/>
      <c r="I59" s="235">
        <v>0</v>
      </c>
      <c r="J59" s="99">
        <f>'Oport-Pré-Resposta'!F57</f>
        <v>0</v>
      </c>
      <c r="K59" s="92">
        <f>'Oport-Pré-Resposta'!H57</f>
        <v>0</v>
      </c>
      <c r="L59" s="236">
        <f t="shared" si="1"/>
        <v>0</v>
      </c>
      <c r="M59" s="233"/>
      <c r="N59" s="235">
        <v>0</v>
      </c>
      <c r="O59" s="23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</row>
    <row r="60" spans="1:67" s="96" customFormat="1" ht="12.75">
      <c r="A60" s="97">
        <f>'Oport-Pré-Resposta'!A58</f>
        <v>50</v>
      </c>
      <c r="B60" s="256">
        <f>'Oport-Pré-Resposta'!B58</f>
        <v>0</v>
      </c>
      <c r="C60" s="230">
        <f>'Oport-Pré-Resposta'!C58</f>
        <v>0</v>
      </c>
      <c r="D60" s="257">
        <f>'Oport-Pré-Resposta'!D58</f>
        <v>0</v>
      </c>
      <c r="E60" s="257">
        <f>'Oport-Pré-Resposta'!E58</f>
        <v>0</v>
      </c>
      <c r="F60" s="232">
        <f>'Oport-Pré-Resposta'!I58</f>
        <v>0</v>
      </c>
      <c r="G60" s="233"/>
      <c r="H60" s="234"/>
      <c r="I60" s="235">
        <v>0</v>
      </c>
      <c r="J60" s="99">
        <f>'Oport-Pré-Resposta'!F58</f>
        <v>0</v>
      </c>
      <c r="K60" s="92">
        <f>'Oport-Pré-Resposta'!H58</f>
        <v>0</v>
      </c>
      <c r="L60" s="236">
        <f t="shared" si="1"/>
        <v>0</v>
      </c>
      <c r="M60" s="233"/>
      <c r="N60" s="235">
        <v>0</v>
      </c>
      <c r="O60" s="23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</row>
    <row r="61" spans="1:67" s="96" customFormat="1" ht="12.75">
      <c r="A61" s="97">
        <f>'Oport-Pré-Resposta'!A59</f>
        <v>51</v>
      </c>
      <c r="B61" s="256">
        <f>'Oport-Pré-Resposta'!B59</f>
        <v>0</v>
      </c>
      <c r="C61" s="230">
        <f>'Oport-Pré-Resposta'!C59</f>
        <v>0</v>
      </c>
      <c r="D61" s="257">
        <f>'Oport-Pré-Resposta'!D59</f>
        <v>0</v>
      </c>
      <c r="E61" s="257">
        <f>'Oport-Pré-Resposta'!E59</f>
        <v>0</v>
      </c>
      <c r="F61" s="232">
        <f>'Oport-Pré-Resposta'!I59</f>
        <v>0</v>
      </c>
      <c r="G61" s="233"/>
      <c r="H61" s="234"/>
      <c r="I61" s="235">
        <v>0</v>
      </c>
      <c r="J61" s="99">
        <f>'Oport-Pré-Resposta'!F59</f>
        <v>0</v>
      </c>
      <c r="K61" s="92">
        <f>'Oport-Pré-Resposta'!H59</f>
        <v>0</v>
      </c>
      <c r="L61" s="236">
        <f t="shared" si="1"/>
        <v>0</v>
      </c>
      <c r="M61" s="233"/>
      <c r="N61" s="235">
        <v>0</v>
      </c>
      <c r="O61" s="23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</row>
    <row r="62" spans="1:67" s="96" customFormat="1" ht="12.75">
      <c r="A62" s="97">
        <f>'Oport-Pré-Resposta'!A60</f>
        <v>52</v>
      </c>
      <c r="B62" s="256">
        <f>'Oport-Pré-Resposta'!B60</f>
        <v>0</v>
      </c>
      <c r="C62" s="230">
        <f>'Oport-Pré-Resposta'!C60</f>
        <v>0</v>
      </c>
      <c r="D62" s="257">
        <f>'Oport-Pré-Resposta'!D60</f>
        <v>0</v>
      </c>
      <c r="E62" s="257">
        <f>'Oport-Pré-Resposta'!E60</f>
        <v>0</v>
      </c>
      <c r="F62" s="232">
        <f>'Oport-Pré-Resposta'!I60</f>
        <v>0</v>
      </c>
      <c r="G62" s="233"/>
      <c r="H62" s="234"/>
      <c r="I62" s="235">
        <v>0</v>
      </c>
      <c r="J62" s="99">
        <f>'Oport-Pré-Resposta'!F60</f>
        <v>0</v>
      </c>
      <c r="K62" s="92">
        <f>'Oport-Pré-Resposta'!H60</f>
        <v>0</v>
      </c>
      <c r="L62" s="236">
        <f t="shared" si="1"/>
        <v>0</v>
      </c>
      <c r="M62" s="233"/>
      <c r="N62" s="235">
        <v>0</v>
      </c>
      <c r="O62" s="23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</row>
    <row r="63" spans="1:67" s="96" customFormat="1" ht="12.75">
      <c r="A63" s="97">
        <f>'Oport-Pré-Resposta'!A61</f>
        <v>53</v>
      </c>
      <c r="B63" s="256">
        <f>'Oport-Pré-Resposta'!B61</f>
        <v>0</v>
      </c>
      <c r="C63" s="230">
        <f>'Oport-Pré-Resposta'!C61</f>
        <v>0</v>
      </c>
      <c r="D63" s="257">
        <f>'Oport-Pré-Resposta'!D61</f>
        <v>0</v>
      </c>
      <c r="E63" s="257">
        <f>'Oport-Pré-Resposta'!E61</f>
        <v>0</v>
      </c>
      <c r="F63" s="232">
        <f>'Oport-Pré-Resposta'!I61</f>
        <v>0</v>
      </c>
      <c r="G63" s="233"/>
      <c r="H63" s="234"/>
      <c r="I63" s="235">
        <v>0</v>
      </c>
      <c r="J63" s="99">
        <f>'Oport-Pré-Resposta'!F61</f>
        <v>0</v>
      </c>
      <c r="K63" s="92">
        <f>'Oport-Pré-Resposta'!H61</f>
        <v>0</v>
      </c>
      <c r="L63" s="236">
        <f t="shared" si="1"/>
        <v>0</v>
      </c>
      <c r="M63" s="233"/>
      <c r="N63" s="235">
        <v>0</v>
      </c>
      <c r="O63" s="23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</row>
    <row r="64" spans="1:67" s="96" customFormat="1" ht="12.75">
      <c r="A64" s="97">
        <f>'Oport-Pré-Resposta'!A62</f>
        <v>54</v>
      </c>
      <c r="B64" s="256">
        <f>'Oport-Pré-Resposta'!B62</f>
        <v>0</v>
      </c>
      <c r="C64" s="230">
        <f>'Oport-Pré-Resposta'!C62</f>
        <v>0</v>
      </c>
      <c r="D64" s="257">
        <f>'Oport-Pré-Resposta'!D62</f>
        <v>0</v>
      </c>
      <c r="E64" s="257">
        <f>'Oport-Pré-Resposta'!E62</f>
        <v>0</v>
      </c>
      <c r="F64" s="232">
        <f>'Oport-Pré-Resposta'!I62</f>
        <v>0</v>
      </c>
      <c r="G64" s="233"/>
      <c r="H64" s="234"/>
      <c r="I64" s="235">
        <v>0</v>
      </c>
      <c r="J64" s="99">
        <f>'Oport-Pré-Resposta'!F62</f>
        <v>0</v>
      </c>
      <c r="K64" s="92">
        <f>'Oport-Pré-Resposta'!H62</f>
        <v>0</v>
      </c>
      <c r="L64" s="236">
        <f t="shared" si="1"/>
        <v>0</v>
      </c>
      <c r="M64" s="233"/>
      <c r="N64" s="235">
        <v>0</v>
      </c>
      <c r="O64" s="23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</row>
    <row r="65" spans="1:67" s="96" customFormat="1" ht="12.75">
      <c r="A65" s="97">
        <f>'Oport-Pré-Resposta'!A63</f>
        <v>55</v>
      </c>
      <c r="B65" s="256">
        <f>'Oport-Pré-Resposta'!B63</f>
        <v>0</v>
      </c>
      <c r="C65" s="230">
        <f>'Oport-Pré-Resposta'!C63</f>
        <v>0</v>
      </c>
      <c r="D65" s="257">
        <f>'Oport-Pré-Resposta'!D63</f>
        <v>0</v>
      </c>
      <c r="E65" s="257">
        <f>'Oport-Pré-Resposta'!E63</f>
        <v>0</v>
      </c>
      <c r="F65" s="232">
        <f>'Oport-Pré-Resposta'!I63</f>
        <v>0</v>
      </c>
      <c r="G65" s="233"/>
      <c r="H65" s="234"/>
      <c r="I65" s="235">
        <v>0</v>
      </c>
      <c r="J65" s="99">
        <f>'Oport-Pré-Resposta'!F63</f>
        <v>0</v>
      </c>
      <c r="K65" s="92">
        <f>'Oport-Pré-Resposta'!H63</f>
        <v>0</v>
      </c>
      <c r="L65" s="236">
        <f t="shared" si="1"/>
        <v>0</v>
      </c>
      <c r="M65" s="233"/>
      <c r="N65" s="235">
        <v>0</v>
      </c>
      <c r="O65" s="23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</row>
    <row r="66" spans="1:67" s="96" customFormat="1" ht="12.75">
      <c r="A66" s="97">
        <f>'Oport-Pré-Resposta'!A64</f>
        <v>56</v>
      </c>
      <c r="B66" s="256">
        <f>'Oport-Pré-Resposta'!B64</f>
        <v>0</v>
      </c>
      <c r="C66" s="230">
        <f>'Oport-Pré-Resposta'!C64</f>
        <v>0</v>
      </c>
      <c r="D66" s="257">
        <f>'Oport-Pré-Resposta'!D64</f>
        <v>0</v>
      </c>
      <c r="E66" s="257">
        <f>'Oport-Pré-Resposta'!E64</f>
        <v>0</v>
      </c>
      <c r="F66" s="232">
        <f>'Oport-Pré-Resposta'!I64</f>
        <v>0</v>
      </c>
      <c r="G66" s="233"/>
      <c r="H66" s="234"/>
      <c r="I66" s="235">
        <v>0</v>
      </c>
      <c r="J66" s="99">
        <f>'Oport-Pré-Resposta'!F64</f>
        <v>0</v>
      </c>
      <c r="K66" s="92">
        <f>'Oport-Pré-Resposta'!H64</f>
        <v>0</v>
      </c>
      <c r="L66" s="236">
        <f t="shared" si="1"/>
        <v>0</v>
      </c>
      <c r="M66" s="233"/>
      <c r="N66" s="235">
        <v>0</v>
      </c>
      <c r="O66" s="23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</row>
    <row r="67" spans="1:67" s="96" customFormat="1" ht="12.75">
      <c r="A67" s="97">
        <f>'Oport-Pré-Resposta'!A65</f>
        <v>57</v>
      </c>
      <c r="B67" s="256">
        <f>'Oport-Pré-Resposta'!B65</f>
        <v>0</v>
      </c>
      <c r="C67" s="230">
        <f>'Oport-Pré-Resposta'!C65</f>
        <v>0</v>
      </c>
      <c r="D67" s="257">
        <f>'Oport-Pré-Resposta'!D65</f>
        <v>0</v>
      </c>
      <c r="E67" s="257">
        <f>'Oport-Pré-Resposta'!E65</f>
        <v>0</v>
      </c>
      <c r="F67" s="232">
        <f>'Oport-Pré-Resposta'!I65</f>
        <v>0</v>
      </c>
      <c r="G67" s="233"/>
      <c r="H67" s="234"/>
      <c r="I67" s="235">
        <v>0</v>
      </c>
      <c r="J67" s="99">
        <f>'Oport-Pré-Resposta'!F65</f>
        <v>0</v>
      </c>
      <c r="K67" s="92">
        <f>'Oport-Pré-Resposta'!H65</f>
        <v>0</v>
      </c>
      <c r="L67" s="236">
        <f t="shared" si="1"/>
        <v>0</v>
      </c>
      <c r="M67" s="233"/>
      <c r="N67" s="235">
        <v>0</v>
      </c>
      <c r="O67" s="23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</row>
    <row r="68" spans="1:67" s="96" customFormat="1" ht="12.75">
      <c r="A68" s="97">
        <f>'Oport-Pré-Resposta'!A66</f>
        <v>58</v>
      </c>
      <c r="B68" s="256">
        <f>'Oport-Pré-Resposta'!B66</f>
        <v>0</v>
      </c>
      <c r="C68" s="230">
        <f>'Oport-Pré-Resposta'!C66</f>
        <v>0</v>
      </c>
      <c r="D68" s="257">
        <f>'Oport-Pré-Resposta'!D66</f>
        <v>0</v>
      </c>
      <c r="E68" s="257">
        <f>'Oport-Pré-Resposta'!E66</f>
        <v>0</v>
      </c>
      <c r="F68" s="232">
        <f>'Oport-Pré-Resposta'!I66</f>
        <v>0</v>
      </c>
      <c r="G68" s="233"/>
      <c r="H68" s="234"/>
      <c r="I68" s="235">
        <v>0</v>
      </c>
      <c r="J68" s="99">
        <f>'Oport-Pré-Resposta'!F66</f>
        <v>0</v>
      </c>
      <c r="K68" s="92">
        <f>'Oport-Pré-Resposta'!H66</f>
        <v>0</v>
      </c>
      <c r="L68" s="236">
        <f t="shared" si="1"/>
        <v>0</v>
      </c>
      <c r="M68" s="233"/>
      <c r="N68" s="235">
        <v>0</v>
      </c>
      <c r="O68" s="23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</row>
    <row r="69" spans="1:67" s="96" customFormat="1" ht="12.75">
      <c r="A69" s="97">
        <f>'Oport-Pré-Resposta'!A67</f>
        <v>59</v>
      </c>
      <c r="B69" s="256">
        <f>'Oport-Pré-Resposta'!B67</f>
        <v>0</v>
      </c>
      <c r="C69" s="230">
        <f>'Oport-Pré-Resposta'!C67</f>
        <v>0</v>
      </c>
      <c r="D69" s="257">
        <f>'Oport-Pré-Resposta'!D67</f>
        <v>0</v>
      </c>
      <c r="E69" s="257">
        <f>'Oport-Pré-Resposta'!E67</f>
        <v>0</v>
      </c>
      <c r="F69" s="232">
        <f>'Oport-Pré-Resposta'!I67</f>
        <v>0</v>
      </c>
      <c r="G69" s="233"/>
      <c r="H69" s="234"/>
      <c r="I69" s="235">
        <v>0</v>
      </c>
      <c r="J69" s="99">
        <f>'Oport-Pré-Resposta'!F67</f>
        <v>0</v>
      </c>
      <c r="K69" s="92">
        <f>'Oport-Pré-Resposta'!H67</f>
        <v>0</v>
      </c>
      <c r="L69" s="236">
        <f t="shared" si="1"/>
        <v>0</v>
      </c>
      <c r="M69" s="233"/>
      <c r="N69" s="235">
        <v>0</v>
      </c>
      <c r="O69" s="23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</row>
    <row r="70" spans="1:67" s="96" customFormat="1" ht="12.75">
      <c r="A70" s="97">
        <f>'Oport-Pré-Resposta'!A68</f>
        <v>60</v>
      </c>
      <c r="B70" s="256">
        <f>'Oport-Pré-Resposta'!B68</f>
        <v>0</v>
      </c>
      <c r="C70" s="230">
        <f>'Oport-Pré-Resposta'!C68</f>
        <v>0</v>
      </c>
      <c r="D70" s="257">
        <f>'Oport-Pré-Resposta'!D68</f>
        <v>0</v>
      </c>
      <c r="E70" s="257">
        <f>'Oport-Pré-Resposta'!E68</f>
        <v>0</v>
      </c>
      <c r="F70" s="232">
        <f>'Oport-Pré-Resposta'!I68</f>
        <v>0</v>
      </c>
      <c r="G70" s="233"/>
      <c r="H70" s="234"/>
      <c r="I70" s="235">
        <v>0</v>
      </c>
      <c r="J70" s="99">
        <f>'Oport-Pré-Resposta'!F68</f>
        <v>0</v>
      </c>
      <c r="K70" s="92">
        <f>'Oport-Pré-Resposta'!H68</f>
        <v>0</v>
      </c>
      <c r="L70" s="236">
        <f t="shared" si="1"/>
        <v>0</v>
      </c>
      <c r="M70" s="233"/>
      <c r="N70" s="235">
        <v>0</v>
      </c>
      <c r="O70" s="23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</row>
    <row r="71" spans="1:67" s="96" customFormat="1" ht="12.75">
      <c r="A71" s="97">
        <f>'Oport-Pré-Resposta'!A69</f>
        <v>61</v>
      </c>
      <c r="B71" s="256">
        <f>'Oport-Pré-Resposta'!B69</f>
        <v>0</v>
      </c>
      <c r="C71" s="230">
        <f>'Oport-Pré-Resposta'!C69</f>
        <v>0</v>
      </c>
      <c r="D71" s="257">
        <f>'Oport-Pré-Resposta'!D69</f>
        <v>0</v>
      </c>
      <c r="E71" s="257">
        <f>'Oport-Pré-Resposta'!E69</f>
        <v>0</v>
      </c>
      <c r="F71" s="232">
        <f>'Oport-Pré-Resposta'!I69</f>
        <v>0</v>
      </c>
      <c r="G71" s="233"/>
      <c r="H71" s="234"/>
      <c r="I71" s="235">
        <v>0</v>
      </c>
      <c r="J71" s="99">
        <f>'Oport-Pré-Resposta'!F69</f>
        <v>0</v>
      </c>
      <c r="K71" s="92">
        <f>'Oport-Pré-Resposta'!H69</f>
        <v>0</v>
      </c>
      <c r="L71" s="236">
        <f t="shared" si="1"/>
        <v>0</v>
      </c>
      <c r="M71" s="233"/>
      <c r="N71" s="235">
        <v>0</v>
      </c>
      <c r="O71" s="23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</row>
    <row r="72" spans="1:67" s="96" customFormat="1" ht="12.75">
      <c r="A72" s="97">
        <f>'Oport-Pré-Resposta'!A70</f>
        <v>62</v>
      </c>
      <c r="B72" s="256">
        <f>'Oport-Pré-Resposta'!B70</f>
        <v>0</v>
      </c>
      <c r="C72" s="230">
        <f>'Oport-Pré-Resposta'!C70</f>
        <v>0</v>
      </c>
      <c r="D72" s="257">
        <f>'Oport-Pré-Resposta'!D70</f>
        <v>0</v>
      </c>
      <c r="E72" s="257">
        <f>'Oport-Pré-Resposta'!E70</f>
        <v>0</v>
      </c>
      <c r="F72" s="232">
        <f>'Oport-Pré-Resposta'!I70</f>
        <v>0</v>
      </c>
      <c r="G72" s="233"/>
      <c r="H72" s="234"/>
      <c r="I72" s="235">
        <v>0</v>
      </c>
      <c r="J72" s="99">
        <f>'Oport-Pré-Resposta'!F70</f>
        <v>0</v>
      </c>
      <c r="K72" s="92">
        <f>'Oport-Pré-Resposta'!H70</f>
        <v>0</v>
      </c>
      <c r="L72" s="236">
        <f t="shared" si="1"/>
        <v>0</v>
      </c>
      <c r="M72" s="233"/>
      <c r="N72" s="235">
        <v>0</v>
      </c>
      <c r="O72" s="23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</row>
    <row r="73" spans="1:67" s="96" customFormat="1" ht="12.75">
      <c r="A73" s="97">
        <f>'Oport-Pré-Resposta'!A71</f>
        <v>63</v>
      </c>
      <c r="B73" s="256">
        <f>'Oport-Pré-Resposta'!B71</f>
        <v>0</v>
      </c>
      <c r="C73" s="230">
        <f>'Oport-Pré-Resposta'!C71</f>
        <v>0</v>
      </c>
      <c r="D73" s="257">
        <f>'Oport-Pré-Resposta'!D71</f>
        <v>0</v>
      </c>
      <c r="E73" s="257">
        <f>'Oport-Pré-Resposta'!E71</f>
        <v>0</v>
      </c>
      <c r="F73" s="232">
        <f>'Oport-Pré-Resposta'!I71</f>
        <v>0</v>
      </c>
      <c r="G73" s="233"/>
      <c r="H73" s="234"/>
      <c r="I73" s="235">
        <v>0</v>
      </c>
      <c r="J73" s="99">
        <f>'Oport-Pré-Resposta'!F71</f>
        <v>0</v>
      </c>
      <c r="K73" s="92">
        <f>'Oport-Pré-Resposta'!H71</f>
        <v>0</v>
      </c>
      <c r="L73" s="236">
        <f t="shared" si="1"/>
        <v>0</v>
      </c>
      <c r="M73" s="233"/>
      <c r="N73" s="235">
        <v>0</v>
      </c>
      <c r="O73" s="23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</row>
    <row r="74" spans="1:67" s="96" customFormat="1" ht="12.75">
      <c r="A74" s="97">
        <f>'Oport-Pré-Resposta'!A72</f>
        <v>64</v>
      </c>
      <c r="B74" s="256">
        <f>'Oport-Pré-Resposta'!B72</f>
        <v>0</v>
      </c>
      <c r="C74" s="230">
        <f>'Oport-Pré-Resposta'!C72</f>
        <v>0</v>
      </c>
      <c r="D74" s="257">
        <f>'Oport-Pré-Resposta'!D72</f>
        <v>0</v>
      </c>
      <c r="E74" s="257">
        <f>'Oport-Pré-Resposta'!E72</f>
        <v>0</v>
      </c>
      <c r="F74" s="232">
        <f>'Oport-Pré-Resposta'!I72</f>
        <v>0</v>
      </c>
      <c r="G74" s="233"/>
      <c r="H74" s="234"/>
      <c r="I74" s="235">
        <v>0</v>
      </c>
      <c r="J74" s="99">
        <f>'Oport-Pré-Resposta'!F72</f>
        <v>0</v>
      </c>
      <c r="K74" s="92">
        <f>'Oport-Pré-Resposta'!H72</f>
        <v>0</v>
      </c>
      <c r="L74" s="236">
        <f t="shared" si="1"/>
        <v>0</v>
      </c>
      <c r="M74" s="233"/>
      <c r="N74" s="235">
        <v>0</v>
      </c>
      <c r="O74" s="23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</row>
    <row r="75" spans="1:67" s="96" customFormat="1" ht="12.75">
      <c r="A75" s="97">
        <f>'Oport-Pré-Resposta'!A73</f>
        <v>65</v>
      </c>
      <c r="B75" s="256">
        <f>'Oport-Pré-Resposta'!B73</f>
        <v>0</v>
      </c>
      <c r="C75" s="230">
        <f>'Oport-Pré-Resposta'!C73</f>
        <v>0</v>
      </c>
      <c r="D75" s="257">
        <f>'Oport-Pré-Resposta'!D73</f>
        <v>0</v>
      </c>
      <c r="E75" s="257">
        <f>'Oport-Pré-Resposta'!E73</f>
        <v>0</v>
      </c>
      <c r="F75" s="232">
        <f>'Oport-Pré-Resposta'!I73</f>
        <v>0</v>
      </c>
      <c r="G75" s="233"/>
      <c r="H75" s="234"/>
      <c r="I75" s="235">
        <v>0</v>
      </c>
      <c r="J75" s="99">
        <f>'Oport-Pré-Resposta'!F73</f>
        <v>0</v>
      </c>
      <c r="K75" s="92">
        <f>'Oport-Pré-Resposta'!H73</f>
        <v>0</v>
      </c>
      <c r="L75" s="236">
        <f aca="true" t="shared" si="2" ref="L75:L106">J75*K75</f>
        <v>0</v>
      </c>
      <c r="M75" s="233"/>
      <c r="N75" s="235">
        <v>0</v>
      </c>
      <c r="O75" s="23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</row>
    <row r="76" spans="1:67" s="96" customFormat="1" ht="12.75">
      <c r="A76" s="97">
        <f>'Oport-Pré-Resposta'!A74</f>
        <v>66</v>
      </c>
      <c r="B76" s="256">
        <f>'Oport-Pré-Resposta'!B74</f>
        <v>0</v>
      </c>
      <c r="C76" s="230">
        <f>'Oport-Pré-Resposta'!C74</f>
        <v>0</v>
      </c>
      <c r="D76" s="257">
        <f>'Oport-Pré-Resposta'!D74</f>
        <v>0</v>
      </c>
      <c r="E76" s="257">
        <f>'Oport-Pré-Resposta'!E74</f>
        <v>0</v>
      </c>
      <c r="F76" s="232">
        <f>'Oport-Pré-Resposta'!I74</f>
        <v>0</v>
      </c>
      <c r="G76" s="233"/>
      <c r="H76" s="234"/>
      <c r="I76" s="235">
        <v>0</v>
      </c>
      <c r="J76" s="99">
        <f>'Oport-Pré-Resposta'!F74</f>
        <v>0</v>
      </c>
      <c r="K76" s="92">
        <f>'Oport-Pré-Resposta'!H74</f>
        <v>0</v>
      </c>
      <c r="L76" s="236">
        <f t="shared" si="2"/>
        <v>0</v>
      </c>
      <c r="M76" s="233"/>
      <c r="N76" s="235">
        <v>0</v>
      </c>
      <c r="O76" s="23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</row>
    <row r="77" spans="1:67" s="96" customFormat="1" ht="12.75">
      <c r="A77" s="97">
        <f>'Oport-Pré-Resposta'!A75</f>
        <v>67</v>
      </c>
      <c r="B77" s="256">
        <f>'Oport-Pré-Resposta'!B75</f>
        <v>0</v>
      </c>
      <c r="C77" s="230">
        <f>'Oport-Pré-Resposta'!C75</f>
        <v>0</v>
      </c>
      <c r="D77" s="257">
        <f>'Oport-Pré-Resposta'!D75</f>
        <v>0</v>
      </c>
      <c r="E77" s="257">
        <f>'Oport-Pré-Resposta'!E75</f>
        <v>0</v>
      </c>
      <c r="F77" s="232">
        <f>'Oport-Pré-Resposta'!I75</f>
        <v>0</v>
      </c>
      <c r="G77" s="233"/>
      <c r="H77" s="234"/>
      <c r="I77" s="235">
        <v>0</v>
      </c>
      <c r="J77" s="99">
        <f>'Oport-Pré-Resposta'!F75</f>
        <v>0</v>
      </c>
      <c r="K77" s="92">
        <f>'Oport-Pré-Resposta'!H75</f>
        <v>0</v>
      </c>
      <c r="L77" s="236">
        <f t="shared" si="2"/>
        <v>0</v>
      </c>
      <c r="M77" s="233"/>
      <c r="N77" s="235">
        <v>0</v>
      </c>
      <c r="O77" s="23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</row>
    <row r="78" spans="1:67" s="96" customFormat="1" ht="12.75">
      <c r="A78" s="97">
        <f>'Oport-Pré-Resposta'!A76</f>
        <v>68</v>
      </c>
      <c r="B78" s="256">
        <f>'Oport-Pré-Resposta'!B76</f>
        <v>0</v>
      </c>
      <c r="C78" s="230">
        <f>'Oport-Pré-Resposta'!C76</f>
        <v>0</v>
      </c>
      <c r="D78" s="257">
        <f>'Oport-Pré-Resposta'!D76</f>
        <v>0</v>
      </c>
      <c r="E78" s="257">
        <f>'Oport-Pré-Resposta'!E76</f>
        <v>0</v>
      </c>
      <c r="F78" s="232">
        <f>'Oport-Pré-Resposta'!I76</f>
        <v>0</v>
      </c>
      <c r="G78" s="233"/>
      <c r="H78" s="234"/>
      <c r="I78" s="235">
        <v>0</v>
      </c>
      <c r="J78" s="99">
        <f>'Oport-Pré-Resposta'!F76</f>
        <v>0</v>
      </c>
      <c r="K78" s="92">
        <f>'Oport-Pré-Resposta'!H76</f>
        <v>0</v>
      </c>
      <c r="L78" s="236">
        <f t="shared" si="2"/>
        <v>0</v>
      </c>
      <c r="M78" s="233"/>
      <c r="N78" s="235">
        <v>0</v>
      </c>
      <c r="O78" s="23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</row>
    <row r="79" spans="1:67" s="96" customFormat="1" ht="12.75">
      <c r="A79" s="97">
        <f>'Oport-Pré-Resposta'!A77</f>
        <v>69</v>
      </c>
      <c r="B79" s="256">
        <f>'Oport-Pré-Resposta'!B77</f>
        <v>0</v>
      </c>
      <c r="C79" s="230">
        <f>'Oport-Pré-Resposta'!C77</f>
        <v>0</v>
      </c>
      <c r="D79" s="257">
        <f>'Oport-Pré-Resposta'!D77</f>
        <v>0</v>
      </c>
      <c r="E79" s="257">
        <f>'Oport-Pré-Resposta'!E77</f>
        <v>0</v>
      </c>
      <c r="F79" s="232">
        <f>'Oport-Pré-Resposta'!I77</f>
        <v>0</v>
      </c>
      <c r="G79" s="233"/>
      <c r="H79" s="234"/>
      <c r="I79" s="235">
        <v>0</v>
      </c>
      <c r="J79" s="99">
        <f>'Oport-Pré-Resposta'!F77</f>
        <v>0</v>
      </c>
      <c r="K79" s="92">
        <f>'Oport-Pré-Resposta'!H77</f>
        <v>0</v>
      </c>
      <c r="L79" s="236">
        <f t="shared" si="2"/>
        <v>0</v>
      </c>
      <c r="M79" s="233"/>
      <c r="N79" s="235">
        <v>0</v>
      </c>
      <c r="O79" s="23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</row>
    <row r="80" spans="1:67" s="96" customFormat="1" ht="12.75">
      <c r="A80" s="97">
        <f>'Oport-Pré-Resposta'!A78</f>
        <v>70</v>
      </c>
      <c r="B80" s="256">
        <f>'Oport-Pré-Resposta'!B78</f>
        <v>0</v>
      </c>
      <c r="C80" s="230">
        <f>'Oport-Pré-Resposta'!C78</f>
        <v>0</v>
      </c>
      <c r="D80" s="257">
        <f>'Oport-Pré-Resposta'!D78</f>
        <v>0</v>
      </c>
      <c r="E80" s="257">
        <f>'Oport-Pré-Resposta'!E78</f>
        <v>0</v>
      </c>
      <c r="F80" s="232">
        <f>'Oport-Pré-Resposta'!I78</f>
        <v>0</v>
      </c>
      <c r="G80" s="233"/>
      <c r="H80" s="234"/>
      <c r="I80" s="235">
        <v>0</v>
      </c>
      <c r="J80" s="99">
        <f>'Oport-Pré-Resposta'!F78</f>
        <v>0</v>
      </c>
      <c r="K80" s="92">
        <f>'Oport-Pré-Resposta'!H78</f>
        <v>0</v>
      </c>
      <c r="L80" s="236">
        <f t="shared" si="2"/>
        <v>0</v>
      </c>
      <c r="M80" s="233"/>
      <c r="N80" s="235">
        <v>0</v>
      </c>
      <c r="O80" s="23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</row>
    <row r="81" spans="1:67" s="96" customFormat="1" ht="12.75">
      <c r="A81" s="97">
        <f>'Oport-Pré-Resposta'!A79</f>
        <v>71</v>
      </c>
      <c r="B81" s="256">
        <f>'Oport-Pré-Resposta'!B79</f>
        <v>0</v>
      </c>
      <c r="C81" s="230">
        <f>'Oport-Pré-Resposta'!C79</f>
        <v>0</v>
      </c>
      <c r="D81" s="257">
        <f>'Oport-Pré-Resposta'!D79</f>
        <v>0</v>
      </c>
      <c r="E81" s="257">
        <f>'Oport-Pré-Resposta'!E79</f>
        <v>0</v>
      </c>
      <c r="F81" s="232">
        <f>'Oport-Pré-Resposta'!I79</f>
        <v>0</v>
      </c>
      <c r="G81" s="233"/>
      <c r="H81" s="234"/>
      <c r="I81" s="235">
        <v>0</v>
      </c>
      <c r="J81" s="99">
        <f>'Oport-Pré-Resposta'!F79</f>
        <v>0</v>
      </c>
      <c r="K81" s="92">
        <f>'Oport-Pré-Resposta'!H79</f>
        <v>0</v>
      </c>
      <c r="L81" s="236">
        <f t="shared" si="2"/>
        <v>0</v>
      </c>
      <c r="M81" s="233"/>
      <c r="N81" s="235">
        <v>0</v>
      </c>
      <c r="O81" s="23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</row>
    <row r="82" spans="1:67" s="96" customFormat="1" ht="12.75">
      <c r="A82" s="97">
        <f>'Oport-Pré-Resposta'!A80</f>
        <v>72</v>
      </c>
      <c r="B82" s="256">
        <f>'Oport-Pré-Resposta'!B80</f>
        <v>0</v>
      </c>
      <c r="C82" s="230">
        <f>'Oport-Pré-Resposta'!C80</f>
        <v>0</v>
      </c>
      <c r="D82" s="257">
        <f>'Oport-Pré-Resposta'!D80</f>
        <v>0</v>
      </c>
      <c r="E82" s="257">
        <f>'Oport-Pré-Resposta'!E80</f>
        <v>0</v>
      </c>
      <c r="F82" s="232">
        <f>'Oport-Pré-Resposta'!I80</f>
        <v>0</v>
      </c>
      <c r="G82" s="233"/>
      <c r="H82" s="234"/>
      <c r="I82" s="235">
        <v>0</v>
      </c>
      <c r="J82" s="99">
        <f>'Oport-Pré-Resposta'!F80</f>
        <v>0</v>
      </c>
      <c r="K82" s="92">
        <f>'Oport-Pré-Resposta'!H80</f>
        <v>0</v>
      </c>
      <c r="L82" s="236">
        <f t="shared" si="2"/>
        <v>0</v>
      </c>
      <c r="M82" s="233"/>
      <c r="N82" s="235">
        <v>0</v>
      </c>
      <c r="O82" s="23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</row>
    <row r="83" spans="1:67" s="96" customFormat="1" ht="12.75">
      <c r="A83" s="97">
        <f>'Oport-Pré-Resposta'!A81</f>
        <v>73</v>
      </c>
      <c r="B83" s="256">
        <f>'Oport-Pré-Resposta'!B81</f>
        <v>0</v>
      </c>
      <c r="C83" s="230">
        <f>'Oport-Pré-Resposta'!C81</f>
        <v>0</v>
      </c>
      <c r="D83" s="257">
        <f>'Oport-Pré-Resposta'!D81</f>
        <v>0</v>
      </c>
      <c r="E83" s="257">
        <f>'Oport-Pré-Resposta'!E81</f>
        <v>0</v>
      </c>
      <c r="F83" s="232">
        <f>'Oport-Pré-Resposta'!I81</f>
        <v>0</v>
      </c>
      <c r="G83" s="233"/>
      <c r="H83" s="234"/>
      <c r="I83" s="235">
        <v>0</v>
      </c>
      <c r="J83" s="99">
        <f>'Oport-Pré-Resposta'!F81</f>
        <v>0</v>
      </c>
      <c r="K83" s="92">
        <f>'Oport-Pré-Resposta'!H81</f>
        <v>0</v>
      </c>
      <c r="L83" s="236">
        <f t="shared" si="2"/>
        <v>0</v>
      </c>
      <c r="M83" s="233"/>
      <c r="N83" s="235">
        <v>0</v>
      </c>
      <c r="O83" s="23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</row>
    <row r="84" spans="1:67" s="96" customFormat="1" ht="12.75">
      <c r="A84" s="97">
        <f>'Oport-Pré-Resposta'!A82</f>
        <v>74</v>
      </c>
      <c r="B84" s="256">
        <f>'Oport-Pré-Resposta'!B82</f>
        <v>0</v>
      </c>
      <c r="C84" s="230">
        <f>'Oport-Pré-Resposta'!C82</f>
        <v>0</v>
      </c>
      <c r="D84" s="257">
        <f>'Oport-Pré-Resposta'!D82</f>
        <v>0</v>
      </c>
      <c r="E84" s="257">
        <f>'Oport-Pré-Resposta'!E82</f>
        <v>0</v>
      </c>
      <c r="F84" s="232">
        <f>'Oport-Pré-Resposta'!I82</f>
        <v>0</v>
      </c>
      <c r="G84" s="233"/>
      <c r="H84" s="234"/>
      <c r="I84" s="235">
        <v>0</v>
      </c>
      <c r="J84" s="99">
        <f>'Oport-Pré-Resposta'!F82</f>
        <v>0</v>
      </c>
      <c r="K84" s="92">
        <f>'Oport-Pré-Resposta'!H82</f>
        <v>0</v>
      </c>
      <c r="L84" s="236">
        <f t="shared" si="2"/>
        <v>0</v>
      </c>
      <c r="M84" s="233"/>
      <c r="N84" s="235">
        <v>0</v>
      </c>
      <c r="O84" s="23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</row>
    <row r="85" spans="1:67" s="96" customFormat="1" ht="12.75">
      <c r="A85" s="97">
        <f>'Oport-Pré-Resposta'!A83</f>
        <v>75</v>
      </c>
      <c r="B85" s="256">
        <f>'Oport-Pré-Resposta'!B83</f>
        <v>0</v>
      </c>
      <c r="C85" s="230">
        <f>'Oport-Pré-Resposta'!C83</f>
        <v>0</v>
      </c>
      <c r="D85" s="257">
        <f>'Oport-Pré-Resposta'!D83</f>
        <v>0</v>
      </c>
      <c r="E85" s="257">
        <f>'Oport-Pré-Resposta'!E83</f>
        <v>0</v>
      </c>
      <c r="F85" s="232">
        <f>'Oport-Pré-Resposta'!I83</f>
        <v>0</v>
      </c>
      <c r="G85" s="233"/>
      <c r="H85" s="234"/>
      <c r="I85" s="235">
        <v>0</v>
      </c>
      <c r="J85" s="99">
        <f>'Oport-Pré-Resposta'!F83</f>
        <v>0</v>
      </c>
      <c r="K85" s="92">
        <f>'Oport-Pré-Resposta'!H83</f>
        <v>0</v>
      </c>
      <c r="L85" s="236">
        <f t="shared" si="2"/>
        <v>0</v>
      </c>
      <c r="M85" s="233"/>
      <c r="N85" s="235">
        <v>0</v>
      </c>
      <c r="O85" s="23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</row>
    <row r="86" spans="1:67" s="96" customFormat="1" ht="12.75">
      <c r="A86" s="97">
        <f>'Oport-Pré-Resposta'!A84</f>
        <v>76</v>
      </c>
      <c r="B86" s="256">
        <f>'Oport-Pré-Resposta'!B84</f>
        <v>0</v>
      </c>
      <c r="C86" s="230">
        <f>'Oport-Pré-Resposta'!C84</f>
        <v>0</v>
      </c>
      <c r="D86" s="257">
        <f>'Oport-Pré-Resposta'!D84</f>
        <v>0</v>
      </c>
      <c r="E86" s="257">
        <f>'Oport-Pré-Resposta'!E84</f>
        <v>0</v>
      </c>
      <c r="F86" s="232">
        <f>'Oport-Pré-Resposta'!I84</f>
        <v>0</v>
      </c>
      <c r="G86" s="233"/>
      <c r="H86" s="234"/>
      <c r="I86" s="235">
        <v>0</v>
      </c>
      <c r="J86" s="99">
        <f>'Oport-Pré-Resposta'!F84</f>
        <v>0</v>
      </c>
      <c r="K86" s="92">
        <f>'Oport-Pré-Resposta'!H84</f>
        <v>0</v>
      </c>
      <c r="L86" s="236">
        <f t="shared" si="2"/>
        <v>0</v>
      </c>
      <c r="M86" s="233"/>
      <c r="N86" s="235">
        <v>0</v>
      </c>
      <c r="O86" s="23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</row>
    <row r="87" spans="1:67" s="96" customFormat="1" ht="12.75">
      <c r="A87" s="97">
        <f>'Oport-Pré-Resposta'!A85</f>
        <v>77</v>
      </c>
      <c r="B87" s="256">
        <f>'Oport-Pré-Resposta'!B85</f>
        <v>0</v>
      </c>
      <c r="C87" s="230">
        <f>'Oport-Pré-Resposta'!C85</f>
        <v>0</v>
      </c>
      <c r="D87" s="257">
        <f>'Oport-Pré-Resposta'!D85</f>
        <v>0</v>
      </c>
      <c r="E87" s="257">
        <f>'Oport-Pré-Resposta'!E85</f>
        <v>0</v>
      </c>
      <c r="F87" s="232">
        <f>'Oport-Pré-Resposta'!I85</f>
        <v>0</v>
      </c>
      <c r="G87" s="233"/>
      <c r="H87" s="234"/>
      <c r="I87" s="235">
        <v>0</v>
      </c>
      <c r="J87" s="99">
        <f>'Oport-Pré-Resposta'!F85</f>
        <v>0</v>
      </c>
      <c r="K87" s="92">
        <f>'Oport-Pré-Resposta'!H85</f>
        <v>0</v>
      </c>
      <c r="L87" s="236">
        <f t="shared" si="2"/>
        <v>0</v>
      </c>
      <c r="M87" s="233"/>
      <c r="N87" s="235">
        <v>0</v>
      </c>
      <c r="O87" s="23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</row>
    <row r="88" spans="1:67" s="96" customFormat="1" ht="12.75">
      <c r="A88" s="97">
        <f>'Oport-Pré-Resposta'!A86</f>
        <v>78</v>
      </c>
      <c r="B88" s="256">
        <f>'Oport-Pré-Resposta'!B86</f>
        <v>0</v>
      </c>
      <c r="C88" s="230">
        <f>'Oport-Pré-Resposta'!C86</f>
        <v>0</v>
      </c>
      <c r="D88" s="257">
        <f>'Oport-Pré-Resposta'!D86</f>
        <v>0</v>
      </c>
      <c r="E88" s="257">
        <f>'Oport-Pré-Resposta'!E86</f>
        <v>0</v>
      </c>
      <c r="F88" s="232">
        <f>'Oport-Pré-Resposta'!I86</f>
        <v>0</v>
      </c>
      <c r="G88" s="233"/>
      <c r="H88" s="234"/>
      <c r="I88" s="235">
        <v>0</v>
      </c>
      <c r="J88" s="99">
        <f>'Oport-Pré-Resposta'!F86</f>
        <v>0</v>
      </c>
      <c r="K88" s="92">
        <f>'Oport-Pré-Resposta'!H86</f>
        <v>0</v>
      </c>
      <c r="L88" s="236">
        <f t="shared" si="2"/>
        <v>0</v>
      </c>
      <c r="M88" s="233"/>
      <c r="N88" s="235">
        <v>0</v>
      </c>
      <c r="O88" s="23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</row>
    <row r="89" spans="1:67" s="96" customFormat="1" ht="12.75">
      <c r="A89" s="97">
        <f>'Oport-Pré-Resposta'!A87</f>
        <v>79</v>
      </c>
      <c r="B89" s="256">
        <f>'Oport-Pré-Resposta'!B87</f>
        <v>0</v>
      </c>
      <c r="C89" s="230">
        <f>'Oport-Pré-Resposta'!C87</f>
        <v>0</v>
      </c>
      <c r="D89" s="257">
        <f>'Oport-Pré-Resposta'!D87</f>
        <v>0</v>
      </c>
      <c r="E89" s="257">
        <f>'Oport-Pré-Resposta'!E87</f>
        <v>0</v>
      </c>
      <c r="F89" s="232">
        <f>'Oport-Pré-Resposta'!I87</f>
        <v>0</v>
      </c>
      <c r="G89" s="233"/>
      <c r="H89" s="234"/>
      <c r="I89" s="235">
        <v>0</v>
      </c>
      <c r="J89" s="99">
        <f>'Oport-Pré-Resposta'!F87</f>
        <v>0</v>
      </c>
      <c r="K89" s="92">
        <f>'Oport-Pré-Resposta'!H87</f>
        <v>0</v>
      </c>
      <c r="L89" s="236">
        <f t="shared" si="2"/>
        <v>0</v>
      </c>
      <c r="M89" s="233"/>
      <c r="N89" s="235">
        <v>0</v>
      </c>
      <c r="O89" s="23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</row>
    <row r="90" spans="1:67" s="96" customFormat="1" ht="12.75">
      <c r="A90" s="97">
        <f>'Oport-Pré-Resposta'!A88</f>
        <v>80</v>
      </c>
      <c r="B90" s="256">
        <f>'Oport-Pré-Resposta'!B88</f>
        <v>0</v>
      </c>
      <c r="C90" s="230">
        <f>'Oport-Pré-Resposta'!C88</f>
        <v>0</v>
      </c>
      <c r="D90" s="257">
        <f>'Oport-Pré-Resposta'!D88</f>
        <v>0</v>
      </c>
      <c r="E90" s="257">
        <f>'Oport-Pré-Resposta'!E88</f>
        <v>0</v>
      </c>
      <c r="F90" s="232">
        <f>'Oport-Pré-Resposta'!I88</f>
        <v>0</v>
      </c>
      <c r="G90" s="233"/>
      <c r="H90" s="234"/>
      <c r="I90" s="235">
        <v>0</v>
      </c>
      <c r="J90" s="99">
        <f>'Oport-Pré-Resposta'!F88</f>
        <v>0</v>
      </c>
      <c r="K90" s="92">
        <f>'Oport-Pré-Resposta'!H88</f>
        <v>0</v>
      </c>
      <c r="L90" s="236">
        <f t="shared" si="2"/>
        <v>0</v>
      </c>
      <c r="M90" s="233"/>
      <c r="N90" s="235">
        <v>0</v>
      </c>
      <c r="O90" s="23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</row>
    <row r="91" spans="1:67" s="96" customFormat="1" ht="12.75">
      <c r="A91" s="97">
        <f>'Oport-Pré-Resposta'!A89</f>
        <v>81</v>
      </c>
      <c r="B91" s="256">
        <f>'Oport-Pré-Resposta'!B89</f>
        <v>0</v>
      </c>
      <c r="C91" s="230">
        <f>'Oport-Pré-Resposta'!C89</f>
        <v>0</v>
      </c>
      <c r="D91" s="257">
        <f>'Oport-Pré-Resposta'!D89</f>
        <v>0</v>
      </c>
      <c r="E91" s="257">
        <f>'Oport-Pré-Resposta'!E89</f>
        <v>0</v>
      </c>
      <c r="F91" s="232">
        <f>'Oport-Pré-Resposta'!I89</f>
        <v>0</v>
      </c>
      <c r="G91" s="233"/>
      <c r="H91" s="234"/>
      <c r="I91" s="235">
        <v>0</v>
      </c>
      <c r="J91" s="99">
        <f>'Oport-Pré-Resposta'!F89</f>
        <v>0</v>
      </c>
      <c r="K91" s="92">
        <f>'Oport-Pré-Resposta'!H89</f>
        <v>0</v>
      </c>
      <c r="L91" s="236">
        <f t="shared" si="2"/>
        <v>0</v>
      </c>
      <c r="M91" s="233"/>
      <c r="N91" s="235">
        <v>0</v>
      </c>
      <c r="O91" s="23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</row>
    <row r="92" spans="1:67" s="96" customFormat="1" ht="12.75">
      <c r="A92" s="97">
        <f>'Oport-Pré-Resposta'!A90</f>
        <v>82</v>
      </c>
      <c r="B92" s="256">
        <f>'Oport-Pré-Resposta'!B90</f>
        <v>0</v>
      </c>
      <c r="C92" s="230">
        <f>'Oport-Pré-Resposta'!C90</f>
        <v>0</v>
      </c>
      <c r="D92" s="257">
        <f>'Oport-Pré-Resposta'!D90</f>
        <v>0</v>
      </c>
      <c r="E92" s="257">
        <f>'Oport-Pré-Resposta'!E90</f>
        <v>0</v>
      </c>
      <c r="F92" s="232">
        <f>'Oport-Pré-Resposta'!I90</f>
        <v>0</v>
      </c>
      <c r="G92" s="233"/>
      <c r="H92" s="234"/>
      <c r="I92" s="235">
        <v>0</v>
      </c>
      <c r="J92" s="99">
        <f>'Oport-Pré-Resposta'!F90</f>
        <v>0</v>
      </c>
      <c r="K92" s="92">
        <f>'Oport-Pré-Resposta'!H90</f>
        <v>0</v>
      </c>
      <c r="L92" s="236">
        <f t="shared" si="2"/>
        <v>0</v>
      </c>
      <c r="M92" s="233"/>
      <c r="N92" s="235">
        <v>0</v>
      </c>
      <c r="O92" s="23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</row>
    <row r="93" spans="1:67" s="96" customFormat="1" ht="12.75">
      <c r="A93" s="97">
        <f>'Oport-Pré-Resposta'!A91</f>
        <v>83</v>
      </c>
      <c r="B93" s="256">
        <f>'Oport-Pré-Resposta'!B91</f>
        <v>0</v>
      </c>
      <c r="C93" s="230">
        <f>'Oport-Pré-Resposta'!C91</f>
        <v>0</v>
      </c>
      <c r="D93" s="257">
        <f>'Oport-Pré-Resposta'!D91</f>
        <v>0</v>
      </c>
      <c r="E93" s="257">
        <f>'Oport-Pré-Resposta'!E91</f>
        <v>0</v>
      </c>
      <c r="F93" s="232">
        <f>'Oport-Pré-Resposta'!I91</f>
        <v>0</v>
      </c>
      <c r="G93" s="233"/>
      <c r="H93" s="234"/>
      <c r="I93" s="235">
        <v>0</v>
      </c>
      <c r="J93" s="99">
        <f>'Oport-Pré-Resposta'!F91</f>
        <v>0</v>
      </c>
      <c r="K93" s="92">
        <f>'Oport-Pré-Resposta'!H91</f>
        <v>0</v>
      </c>
      <c r="L93" s="236">
        <f t="shared" si="2"/>
        <v>0</v>
      </c>
      <c r="M93" s="233"/>
      <c r="N93" s="235">
        <v>0</v>
      </c>
      <c r="O93" s="23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</row>
    <row r="94" spans="1:67" s="96" customFormat="1" ht="12.75">
      <c r="A94" s="97">
        <f>'Oport-Pré-Resposta'!A92</f>
        <v>84</v>
      </c>
      <c r="B94" s="256">
        <f>'Oport-Pré-Resposta'!B92</f>
        <v>0</v>
      </c>
      <c r="C94" s="230">
        <f>'Oport-Pré-Resposta'!C92</f>
        <v>0</v>
      </c>
      <c r="D94" s="257">
        <f>'Oport-Pré-Resposta'!D92</f>
        <v>0</v>
      </c>
      <c r="E94" s="257">
        <f>'Oport-Pré-Resposta'!E92</f>
        <v>0</v>
      </c>
      <c r="F94" s="232">
        <f>'Oport-Pré-Resposta'!I92</f>
        <v>0</v>
      </c>
      <c r="G94" s="233"/>
      <c r="H94" s="234"/>
      <c r="I94" s="235">
        <v>0</v>
      </c>
      <c r="J94" s="99">
        <f>'Oport-Pré-Resposta'!F92</f>
        <v>0</v>
      </c>
      <c r="K94" s="92">
        <f>'Oport-Pré-Resposta'!H92</f>
        <v>0</v>
      </c>
      <c r="L94" s="236">
        <f t="shared" si="2"/>
        <v>0</v>
      </c>
      <c r="M94" s="233"/>
      <c r="N94" s="235">
        <v>0</v>
      </c>
      <c r="O94" s="23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</row>
    <row r="95" spans="1:67" s="96" customFormat="1" ht="12.75">
      <c r="A95" s="97">
        <f>'Oport-Pré-Resposta'!A93</f>
        <v>85</v>
      </c>
      <c r="B95" s="256">
        <f>'Oport-Pré-Resposta'!B93</f>
        <v>0</v>
      </c>
      <c r="C95" s="230">
        <f>'Oport-Pré-Resposta'!C93</f>
        <v>0</v>
      </c>
      <c r="D95" s="257">
        <f>'Oport-Pré-Resposta'!D93</f>
        <v>0</v>
      </c>
      <c r="E95" s="257">
        <f>'Oport-Pré-Resposta'!E93</f>
        <v>0</v>
      </c>
      <c r="F95" s="232">
        <f>'Oport-Pré-Resposta'!I93</f>
        <v>0</v>
      </c>
      <c r="G95" s="233"/>
      <c r="H95" s="234"/>
      <c r="I95" s="235">
        <v>0</v>
      </c>
      <c r="J95" s="99">
        <f>'Oport-Pré-Resposta'!F93</f>
        <v>0</v>
      </c>
      <c r="K95" s="92">
        <f>'Oport-Pré-Resposta'!H93</f>
        <v>0</v>
      </c>
      <c r="L95" s="236">
        <f t="shared" si="2"/>
        <v>0</v>
      </c>
      <c r="M95" s="233"/>
      <c r="N95" s="235">
        <v>0</v>
      </c>
      <c r="O95" s="23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</row>
    <row r="96" spans="1:67" s="96" customFormat="1" ht="12.75">
      <c r="A96" s="97">
        <f>'Oport-Pré-Resposta'!A94</f>
        <v>86</v>
      </c>
      <c r="B96" s="256">
        <f>'Oport-Pré-Resposta'!B94</f>
        <v>0</v>
      </c>
      <c r="C96" s="230">
        <f>'Oport-Pré-Resposta'!C94</f>
        <v>0</v>
      </c>
      <c r="D96" s="257">
        <f>'Oport-Pré-Resposta'!D94</f>
        <v>0</v>
      </c>
      <c r="E96" s="257">
        <f>'Oport-Pré-Resposta'!E94</f>
        <v>0</v>
      </c>
      <c r="F96" s="232">
        <f>'Oport-Pré-Resposta'!I94</f>
        <v>0</v>
      </c>
      <c r="G96" s="233"/>
      <c r="H96" s="234"/>
      <c r="I96" s="235">
        <v>0</v>
      </c>
      <c r="J96" s="99">
        <f>'Oport-Pré-Resposta'!F94</f>
        <v>0</v>
      </c>
      <c r="K96" s="92">
        <f>'Oport-Pré-Resposta'!H94</f>
        <v>0</v>
      </c>
      <c r="L96" s="236">
        <f t="shared" si="2"/>
        <v>0</v>
      </c>
      <c r="M96" s="233"/>
      <c r="N96" s="235">
        <v>0</v>
      </c>
      <c r="O96" s="23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</row>
    <row r="97" spans="1:67" s="96" customFormat="1" ht="12.75">
      <c r="A97" s="97">
        <f>'Oport-Pré-Resposta'!A95</f>
        <v>87</v>
      </c>
      <c r="B97" s="256">
        <f>'Oport-Pré-Resposta'!B95</f>
        <v>0</v>
      </c>
      <c r="C97" s="230">
        <f>'Oport-Pré-Resposta'!C95</f>
        <v>0</v>
      </c>
      <c r="D97" s="257">
        <f>'Oport-Pré-Resposta'!D95</f>
        <v>0</v>
      </c>
      <c r="E97" s="257">
        <f>'Oport-Pré-Resposta'!E95</f>
        <v>0</v>
      </c>
      <c r="F97" s="232">
        <f>'Oport-Pré-Resposta'!I95</f>
        <v>0</v>
      </c>
      <c r="G97" s="233"/>
      <c r="H97" s="234"/>
      <c r="I97" s="235">
        <v>0</v>
      </c>
      <c r="J97" s="99">
        <f>'Oport-Pré-Resposta'!F95</f>
        <v>0</v>
      </c>
      <c r="K97" s="92">
        <f>'Oport-Pré-Resposta'!H95</f>
        <v>0</v>
      </c>
      <c r="L97" s="236">
        <f t="shared" si="2"/>
        <v>0</v>
      </c>
      <c r="M97" s="233"/>
      <c r="N97" s="235">
        <v>0</v>
      </c>
      <c r="O97" s="23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</row>
    <row r="98" spans="1:67" s="96" customFormat="1" ht="12.75">
      <c r="A98" s="97">
        <f>'Oport-Pré-Resposta'!A96</f>
        <v>88</v>
      </c>
      <c r="B98" s="256">
        <f>'Oport-Pré-Resposta'!B96</f>
        <v>0</v>
      </c>
      <c r="C98" s="230">
        <f>'Oport-Pré-Resposta'!C96</f>
        <v>0</v>
      </c>
      <c r="D98" s="257">
        <f>'Oport-Pré-Resposta'!D96</f>
        <v>0</v>
      </c>
      <c r="E98" s="257">
        <f>'Oport-Pré-Resposta'!E96</f>
        <v>0</v>
      </c>
      <c r="F98" s="232">
        <f>'Oport-Pré-Resposta'!I96</f>
        <v>0</v>
      </c>
      <c r="G98" s="233"/>
      <c r="H98" s="234"/>
      <c r="I98" s="235">
        <v>0</v>
      </c>
      <c r="J98" s="99">
        <f>'Oport-Pré-Resposta'!F96</f>
        <v>0</v>
      </c>
      <c r="K98" s="92">
        <f>'Oport-Pré-Resposta'!H96</f>
        <v>0</v>
      </c>
      <c r="L98" s="236">
        <f t="shared" si="2"/>
        <v>0</v>
      </c>
      <c r="M98" s="233"/>
      <c r="N98" s="235">
        <v>0</v>
      </c>
      <c r="O98" s="23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</row>
    <row r="99" spans="1:67" s="96" customFormat="1" ht="12.75">
      <c r="A99" s="97">
        <f>'Oport-Pré-Resposta'!A97</f>
        <v>89</v>
      </c>
      <c r="B99" s="256">
        <f>'Oport-Pré-Resposta'!B97</f>
        <v>0</v>
      </c>
      <c r="C99" s="230">
        <f>'Oport-Pré-Resposta'!C97</f>
        <v>0</v>
      </c>
      <c r="D99" s="257">
        <f>'Oport-Pré-Resposta'!D97</f>
        <v>0</v>
      </c>
      <c r="E99" s="257">
        <f>'Oport-Pré-Resposta'!E97</f>
        <v>0</v>
      </c>
      <c r="F99" s="232">
        <f>'Oport-Pré-Resposta'!I97</f>
        <v>0</v>
      </c>
      <c r="G99" s="233"/>
      <c r="H99" s="234"/>
      <c r="I99" s="235">
        <v>0</v>
      </c>
      <c r="J99" s="99">
        <f>'Oport-Pré-Resposta'!F97</f>
        <v>0</v>
      </c>
      <c r="K99" s="92">
        <f>'Oport-Pré-Resposta'!H97</f>
        <v>0</v>
      </c>
      <c r="L99" s="236">
        <f t="shared" si="2"/>
        <v>0</v>
      </c>
      <c r="M99" s="233"/>
      <c r="N99" s="235">
        <v>0</v>
      </c>
      <c r="O99" s="23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</row>
    <row r="100" spans="1:67" s="96" customFormat="1" ht="12.75">
      <c r="A100" s="97">
        <f>'Oport-Pré-Resposta'!A98</f>
        <v>90</v>
      </c>
      <c r="B100" s="256">
        <f>'Oport-Pré-Resposta'!B98</f>
        <v>0</v>
      </c>
      <c r="C100" s="230">
        <f>'Oport-Pré-Resposta'!C98</f>
        <v>0</v>
      </c>
      <c r="D100" s="257">
        <f>'Oport-Pré-Resposta'!D98</f>
        <v>0</v>
      </c>
      <c r="E100" s="257">
        <f>'Oport-Pré-Resposta'!E98</f>
        <v>0</v>
      </c>
      <c r="F100" s="232">
        <f>'Oport-Pré-Resposta'!I98</f>
        <v>0</v>
      </c>
      <c r="G100" s="233"/>
      <c r="H100" s="234"/>
      <c r="I100" s="235">
        <v>0</v>
      </c>
      <c r="J100" s="99">
        <f>'Oport-Pré-Resposta'!F98</f>
        <v>0</v>
      </c>
      <c r="K100" s="92">
        <f>'Oport-Pré-Resposta'!H98</f>
        <v>0</v>
      </c>
      <c r="L100" s="236">
        <f t="shared" si="2"/>
        <v>0</v>
      </c>
      <c r="M100" s="233"/>
      <c r="N100" s="235">
        <v>0</v>
      </c>
      <c r="O100" s="23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</row>
    <row r="101" spans="1:67" s="96" customFormat="1" ht="12.75">
      <c r="A101" s="97">
        <f>'Oport-Pré-Resposta'!A99</f>
        <v>91</v>
      </c>
      <c r="B101" s="256">
        <f>'Oport-Pré-Resposta'!B99</f>
        <v>0</v>
      </c>
      <c r="C101" s="230">
        <f>'Oport-Pré-Resposta'!C99</f>
        <v>0</v>
      </c>
      <c r="D101" s="257">
        <f>'Oport-Pré-Resposta'!D99</f>
        <v>0</v>
      </c>
      <c r="E101" s="257">
        <f>'Oport-Pré-Resposta'!E99</f>
        <v>0</v>
      </c>
      <c r="F101" s="232">
        <f>'Oport-Pré-Resposta'!I99</f>
        <v>0</v>
      </c>
      <c r="G101" s="233"/>
      <c r="H101" s="234"/>
      <c r="I101" s="235">
        <v>0</v>
      </c>
      <c r="J101" s="99">
        <f>'Oport-Pré-Resposta'!F99</f>
        <v>0</v>
      </c>
      <c r="K101" s="92">
        <f>'Oport-Pré-Resposta'!H99</f>
        <v>0</v>
      </c>
      <c r="L101" s="236">
        <f t="shared" si="2"/>
        <v>0</v>
      </c>
      <c r="M101" s="233"/>
      <c r="N101" s="235">
        <v>0</v>
      </c>
      <c r="O101" s="23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</row>
    <row r="102" spans="1:67" s="96" customFormat="1" ht="12.75">
      <c r="A102" s="97">
        <f>'Oport-Pré-Resposta'!A100</f>
        <v>92</v>
      </c>
      <c r="B102" s="256">
        <f>'Oport-Pré-Resposta'!B100</f>
        <v>0</v>
      </c>
      <c r="C102" s="230">
        <f>'Oport-Pré-Resposta'!C100</f>
        <v>0</v>
      </c>
      <c r="D102" s="257">
        <f>'Oport-Pré-Resposta'!D100</f>
        <v>0</v>
      </c>
      <c r="E102" s="257">
        <f>'Oport-Pré-Resposta'!E100</f>
        <v>0</v>
      </c>
      <c r="F102" s="232">
        <f>'Oport-Pré-Resposta'!I100</f>
        <v>0</v>
      </c>
      <c r="G102" s="233"/>
      <c r="H102" s="234"/>
      <c r="I102" s="235">
        <v>0</v>
      </c>
      <c r="J102" s="99">
        <f>'Oport-Pré-Resposta'!F100</f>
        <v>0</v>
      </c>
      <c r="K102" s="92">
        <f>'Oport-Pré-Resposta'!H100</f>
        <v>0</v>
      </c>
      <c r="L102" s="236">
        <f t="shared" si="2"/>
        <v>0</v>
      </c>
      <c r="M102" s="233"/>
      <c r="N102" s="235">
        <v>0</v>
      </c>
      <c r="O102" s="23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</row>
    <row r="103" spans="1:67" s="96" customFormat="1" ht="12.75">
      <c r="A103" s="97">
        <f>'Oport-Pré-Resposta'!A101</f>
        <v>93</v>
      </c>
      <c r="B103" s="256">
        <f>'Oport-Pré-Resposta'!B101</f>
        <v>0</v>
      </c>
      <c r="C103" s="230">
        <f>'Oport-Pré-Resposta'!C101</f>
        <v>0</v>
      </c>
      <c r="D103" s="257">
        <f>'Oport-Pré-Resposta'!D101</f>
        <v>0</v>
      </c>
      <c r="E103" s="257">
        <f>'Oport-Pré-Resposta'!E101</f>
        <v>0</v>
      </c>
      <c r="F103" s="232">
        <f>'Oport-Pré-Resposta'!I101</f>
        <v>0</v>
      </c>
      <c r="G103" s="233"/>
      <c r="H103" s="234"/>
      <c r="I103" s="235">
        <v>0</v>
      </c>
      <c r="J103" s="99">
        <f>'Oport-Pré-Resposta'!F101</f>
        <v>0</v>
      </c>
      <c r="K103" s="92">
        <f>'Oport-Pré-Resposta'!H101</f>
        <v>0</v>
      </c>
      <c r="L103" s="236">
        <f t="shared" si="2"/>
        <v>0</v>
      </c>
      <c r="M103" s="233"/>
      <c r="N103" s="235">
        <v>0</v>
      </c>
      <c r="O103" s="23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</row>
    <row r="104" spans="1:67" s="96" customFormat="1" ht="12.75">
      <c r="A104" s="97">
        <f>'Oport-Pré-Resposta'!A102</f>
        <v>94</v>
      </c>
      <c r="B104" s="256">
        <f>'Oport-Pré-Resposta'!B102</f>
        <v>0</v>
      </c>
      <c r="C104" s="230">
        <f>'Oport-Pré-Resposta'!C102</f>
        <v>0</v>
      </c>
      <c r="D104" s="257">
        <f>'Oport-Pré-Resposta'!D102</f>
        <v>0</v>
      </c>
      <c r="E104" s="257">
        <f>'Oport-Pré-Resposta'!E102</f>
        <v>0</v>
      </c>
      <c r="F104" s="232">
        <f>'Oport-Pré-Resposta'!I102</f>
        <v>0</v>
      </c>
      <c r="G104" s="233"/>
      <c r="H104" s="234"/>
      <c r="I104" s="235">
        <v>0</v>
      </c>
      <c r="J104" s="99">
        <f>'Oport-Pré-Resposta'!F102</f>
        <v>0</v>
      </c>
      <c r="K104" s="92">
        <f>'Oport-Pré-Resposta'!H102</f>
        <v>0</v>
      </c>
      <c r="L104" s="236">
        <f t="shared" si="2"/>
        <v>0</v>
      </c>
      <c r="M104" s="233"/>
      <c r="N104" s="235">
        <v>0</v>
      </c>
      <c r="O104" s="23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</row>
    <row r="105" spans="1:67" s="96" customFormat="1" ht="12.75">
      <c r="A105" s="97">
        <f>'Oport-Pré-Resposta'!A103</f>
        <v>95</v>
      </c>
      <c r="B105" s="256">
        <f>'Oport-Pré-Resposta'!B103</f>
        <v>0</v>
      </c>
      <c r="C105" s="230">
        <f>'Oport-Pré-Resposta'!C103</f>
        <v>0</v>
      </c>
      <c r="D105" s="257">
        <f>'Oport-Pré-Resposta'!D103</f>
        <v>0</v>
      </c>
      <c r="E105" s="257">
        <f>'Oport-Pré-Resposta'!E103</f>
        <v>0</v>
      </c>
      <c r="F105" s="232">
        <f>'Oport-Pré-Resposta'!I103</f>
        <v>0</v>
      </c>
      <c r="G105" s="233"/>
      <c r="H105" s="234"/>
      <c r="I105" s="235">
        <v>0</v>
      </c>
      <c r="J105" s="99">
        <f>'Oport-Pré-Resposta'!F103</f>
        <v>0</v>
      </c>
      <c r="K105" s="92">
        <f>'Oport-Pré-Resposta'!H103</f>
        <v>0</v>
      </c>
      <c r="L105" s="236">
        <f t="shared" si="2"/>
        <v>0</v>
      </c>
      <c r="M105" s="233"/>
      <c r="N105" s="235">
        <v>0</v>
      </c>
      <c r="O105" s="23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</row>
    <row r="106" spans="1:67" s="96" customFormat="1" ht="12.75">
      <c r="A106" s="97">
        <f>'Oport-Pré-Resposta'!A104</f>
        <v>96</v>
      </c>
      <c r="B106" s="256">
        <f>'Oport-Pré-Resposta'!B104</f>
        <v>0</v>
      </c>
      <c r="C106" s="230">
        <f>'Oport-Pré-Resposta'!C104</f>
        <v>0</v>
      </c>
      <c r="D106" s="257">
        <f>'Oport-Pré-Resposta'!D104</f>
        <v>0</v>
      </c>
      <c r="E106" s="257">
        <f>'Oport-Pré-Resposta'!E104</f>
        <v>0</v>
      </c>
      <c r="F106" s="232">
        <f>'Oport-Pré-Resposta'!I104</f>
        <v>0</v>
      </c>
      <c r="G106" s="233"/>
      <c r="H106" s="234"/>
      <c r="I106" s="235">
        <v>0</v>
      </c>
      <c r="J106" s="99">
        <f>'Oport-Pré-Resposta'!F104</f>
        <v>0</v>
      </c>
      <c r="K106" s="92">
        <f>'Oport-Pré-Resposta'!H104</f>
        <v>0</v>
      </c>
      <c r="L106" s="236">
        <f t="shared" si="2"/>
        <v>0</v>
      </c>
      <c r="M106" s="233"/>
      <c r="N106" s="235">
        <v>0</v>
      </c>
      <c r="O106" s="23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</row>
    <row r="107" spans="1:67" s="96" customFormat="1" ht="12.75">
      <c r="A107" s="97">
        <f>'Oport-Pré-Resposta'!A105</f>
        <v>97</v>
      </c>
      <c r="B107" s="256">
        <f>'Oport-Pré-Resposta'!B105</f>
        <v>0</v>
      </c>
      <c r="C107" s="230">
        <f>'Oport-Pré-Resposta'!C105</f>
        <v>0</v>
      </c>
      <c r="D107" s="257">
        <f>'Oport-Pré-Resposta'!D105</f>
        <v>0</v>
      </c>
      <c r="E107" s="257">
        <f>'Oport-Pré-Resposta'!E105</f>
        <v>0</v>
      </c>
      <c r="F107" s="232">
        <f>'Oport-Pré-Resposta'!I105</f>
        <v>0</v>
      </c>
      <c r="G107" s="233"/>
      <c r="H107" s="234"/>
      <c r="I107" s="235">
        <v>0</v>
      </c>
      <c r="J107" s="99">
        <f>'Oport-Pré-Resposta'!F105</f>
        <v>0</v>
      </c>
      <c r="K107" s="92">
        <f>'Oport-Pré-Resposta'!H105</f>
        <v>0</v>
      </c>
      <c r="L107" s="236">
        <f aca="true" t="shared" si="3" ref="L107:L138">J107*K107</f>
        <v>0</v>
      </c>
      <c r="M107" s="233"/>
      <c r="N107" s="235">
        <v>0</v>
      </c>
      <c r="O107" s="23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</row>
    <row r="108" spans="1:67" s="96" customFormat="1" ht="12.75">
      <c r="A108" s="97">
        <f>'Oport-Pré-Resposta'!A106</f>
        <v>98</v>
      </c>
      <c r="B108" s="256">
        <f>'Oport-Pré-Resposta'!B106</f>
        <v>0</v>
      </c>
      <c r="C108" s="230">
        <f>'Oport-Pré-Resposta'!C106</f>
        <v>0</v>
      </c>
      <c r="D108" s="257">
        <f>'Oport-Pré-Resposta'!D106</f>
        <v>0</v>
      </c>
      <c r="E108" s="257">
        <f>'Oport-Pré-Resposta'!E106</f>
        <v>0</v>
      </c>
      <c r="F108" s="232">
        <f>'Oport-Pré-Resposta'!I106</f>
        <v>0</v>
      </c>
      <c r="G108" s="233"/>
      <c r="H108" s="234"/>
      <c r="I108" s="235">
        <v>0</v>
      </c>
      <c r="J108" s="99">
        <f>'Oport-Pré-Resposta'!F106</f>
        <v>0</v>
      </c>
      <c r="K108" s="92">
        <f>'Oport-Pré-Resposta'!H106</f>
        <v>0</v>
      </c>
      <c r="L108" s="236">
        <f t="shared" si="3"/>
        <v>0</v>
      </c>
      <c r="M108" s="233"/>
      <c r="N108" s="235">
        <v>0</v>
      </c>
      <c r="O108" s="23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</row>
    <row r="109" spans="1:67" s="96" customFormat="1" ht="12.75">
      <c r="A109" s="97">
        <f>'Oport-Pré-Resposta'!A107</f>
        <v>99</v>
      </c>
      <c r="B109" s="256">
        <f>'Oport-Pré-Resposta'!B107</f>
        <v>0</v>
      </c>
      <c r="C109" s="230">
        <f>'Oport-Pré-Resposta'!C107</f>
        <v>0</v>
      </c>
      <c r="D109" s="257">
        <f>'Oport-Pré-Resposta'!D107</f>
        <v>0</v>
      </c>
      <c r="E109" s="257">
        <f>'Oport-Pré-Resposta'!E107</f>
        <v>0</v>
      </c>
      <c r="F109" s="232">
        <f>'Oport-Pré-Resposta'!I107</f>
        <v>0</v>
      </c>
      <c r="G109" s="233"/>
      <c r="H109" s="234"/>
      <c r="I109" s="235">
        <v>0</v>
      </c>
      <c r="J109" s="99">
        <f>'Oport-Pré-Resposta'!F107</f>
        <v>0</v>
      </c>
      <c r="K109" s="92">
        <f>'Oport-Pré-Resposta'!H107</f>
        <v>0</v>
      </c>
      <c r="L109" s="236">
        <f t="shared" si="3"/>
        <v>0</v>
      </c>
      <c r="M109" s="233"/>
      <c r="N109" s="235">
        <v>0</v>
      </c>
      <c r="O109" s="23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</row>
    <row r="110" spans="1:67" s="96" customFormat="1" ht="12.75">
      <c r="A110" s="97">
        <f>'Oport-Pré-Resposta'!A108</f>
        <v>100</v>
      </c>
      <c r="B110" s="256">
        <f>'Oport-Pré-Resposta'!B108</f>
        <v>0</v>
      </c>
      <c r="C110" s="230">
        <f>'Oport-Pré-Resposta'!C108</f>
        <v>0</v>
      </c>
      <c r="D110" s="257">
        <f>'Oport-Pré-Resposta'!D108</f>
        <v>0</v>
      </c>
      <c r="E110" s="257">
        <f>'Oport-Pré-Resposta'!E108</f>
        <v>0</v>
      </c>
      <c r="F110" s="232">
        <f>'Oport-Pré-Resposta'!I108</f>
        <v>0</v>
      </c>
      <c r="G110" s="233"/>
      <c r="H110" s="234"/>
      <c r="I110" s="235">
        <v>0</v>
      </c>
      <c r="J110" s="99">
        <f>'Oport-Pré-Resposta'!F108</f>
        <v>0</v>
      </c>
      <c r="K110" s="92">
        <f>'Oport-Pré-Resposta'!H108</f>
        <v>0</v>
      </c>
      <c r="L110" s="236">
        <f t="shared" si="3"/>
        <v>0</v>
      </c>
      <c r="M110" s="233"/>
      <c r="N110" s="235">
        <v>0</v>
      </c>
      <c r="O110" s="23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</row>
    <row r="111" spans="1:67" s="96" customFormat="1" ht="12.75">
      <c r="A111" s="97">
        <f>'Oport-Pré-Resposta'!A109</f>
        <v>101</v>
      </c>
      <c r="B111" s="256">
        <f>'Oport-Pré-Resposta'!B109</f>
        <v>0</v>
      </c>
      <c r="C111" s="230">
        <f>'Oport-Pré-Resposta'!C109</f>
        <v>0</v>
      </c>
      <c r="D111" s="257">
        <f>'Oport-Pré-Resposta'!D109</f>
        <v>0</v>
      </c>
      <c r="E111" s="257">
        <f>'Oport-Pré-Resposta'!E109</f>
        <v>0</v>
      </c>
      <c r="F111" s="232">
        <f>'Oport-Pré-Resposta'!I109</f>
        <v>0</v>
      </c>
      <c r="G111" s="233"/>
      <c r="H111" s="234"/>
      <c r="I111" s="235">
        <v>0</v>
      </c>
      <c r="J111" s="99">
        <f>'Oport-Pré-Resposta'!F109</f>
        <v>0</v>
      </c>
      <c r="K111" s="92">
        <f>'Oport-Pré-Resposta'!H109</f>
        <v>0</v>
      </c>
      <c r="L111" s="236">
        <f t="shared" si="3"/>
        <v>0</v>
      </c>
      <c r="M111" s="233"/>
      <c r="N111" s="235">
        <v>0</v>
      </c>
      <c r="O111" s="23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</row>
    <row r="112" spans="1:67" s="96" customFormat="1" ht="12.75">
      <c r="A112" s="97">
        <f>'Oport-Pré-Resposta'!A110</f>
        <v>102</v>
      </c>
      <c r="B112" s="256">
        <f>'Oport-Pré-Resposta'!B110</f>
        <v>0</v>
      </c>
      <c r="C112" s="230">
        <f>'Oport-Pré-Resposta'!C110</f>
        <v>0</v>
      </c>
      <c r="D112" s="257">
        <f>'Oport-Pré-Resposta'!D110</f>
        <v>0</v>
      </c>
      <c r="E112" s="257">
        <f>'Oport-Pré-Resposta'!E110</f>
        <v>0</v>
      </c>
      <c r="F112" s="232">
        <f>'Oport-Pré-Resposta'!I110</f>
        <v>0</v>
      </c>
      <c r="G112" s="233"/>
      <c r="H112" s="234"/>
      <c r="I112" s="235">
        <v>0</v>
      </c>
      <c r="J112" s="99">
        <f>'Oport-Pré-Resposta'!F110</f>
        <v>0</v>
      </c>
      <c r="K112" s="92">
        <f>'Oport-Pré-Resposta'!H110</f>
        <v>0</v>
      </c>
      <c r="L112" s="236">
        <f t="shared" si="3"/>
        <v>0</v>
      </c>
      <c r="M112" s="233"/>
      <c r="N112" s="235">
        <v>0</v>
      </c>
      <c r="O112" s="23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</row>
    <row r="113" spans="1:67" s="96" customFormat="1" ht="12.75">
      <c r="A113" s="97">
        <f>'Oport-Pré-Resposta'!A111</f>
        <v>103</v>
      </c>
      <c r="B113" s="256">
        <f>'Oport-Pré-Resposta'!B111</f>
        <v>0</v>
      </c>
      <c r="C113" s="230">
        <f>'Oport-Pré-Resposta'!C111</f>
        <v>0</v>
      </c>
      <c r="D113" s="257">
        <f>'Oport-Pré-Resposta'!D111</f>
        <v>0</v>
      </c>
      <c r="E113" s="257">
        <f>'Oport-Pré-Resposta'!E111</f>
        <v>0</v>
      </c>
      <c r="F113" s="232">
        <f>'Oport-Pré-Resposta'!I111</f>
        <v>0</v>
      </c>
      <c r="G113" s="233"/>
      <c r="H113" s="234"/>
      <c r="I113" s="235">
        <v>0</v>
      </c>
      <c r="J113" s="99">
        <f>'Oport-Pré-Resposta'!F111</f>
        <v>0</v>
      </c>
      <c r="K113" s="92">
        <f>'Oport-Pré-Resposta'!H111</f>
        <v>0</v>
      </c>
      <c r="L113" s="236">
        <f t="shared" si="3"/>
        <v>0</v>
      </c>
      <c r="M113" s="233"/>
      <c r="N113" s="235">
        <v>0</v>
      </c>
      <c r="O113" s="23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</row>
    <row r="114" spans="1:67" s="96" customFormat="1" ht="12.75">
      <c r="A114" s="97">
        <f>'Oport-Pré-Resposta'!A112</f>
        <v>104</v>
      </c>
      <c r="B114" s="256">
        <f>'Oport-Pré-Resposta'!B112</f>
        <v>0</v>
      </c>
      <c r="C114" s="230">
        <f>'Oport-Pré-Resposta'!C112</f>
        <v>0</v>
      </c>
      <c r="D114" s="257">
        <f>'Oport-Pré-Resposta'!D112</f>
        <v>0</v>
      </c>
      <c r="E114" s="257">
        <f>'Oport-Pré-Resposta'!E112</f>
        <v>0</v>
      </c>
      <c r="F114" s="232">
        <f>'Oport-Pré-Resposta'!I112</f>
        <v>0</v>
      </c>
      <c r="G114" s="233"/>
      <c r="H114" s="234"/>
      <c r="I114" s="235">
        <v>0</v>
      </c>
      <c r="J114" s="99">
        <f>'Oport-Pré-Resposta'!F112</f>
        <v>0</v>
      </c>
      <c r="K114" s="92">
        <f>'Oport-Pré-Resposta'!H112</f>
        <v>0</v>
      </c>
      <c r="L114" s="236">
        <f t="shared" si="3"/>
        <v>0</v>
      </c>
      <c r="M114" s="233"/>
      <c r="N114" s="235">
        <v>0</v>
      </c>
      <c r="O114" s="23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</row>
    <row r="115" spans="1:67" s="96" customFormat="1" ht="12.75">
      <c r="A115" s="97">
        <f>'Oport-Pré-Resposta'!A113</f>
        <v>105</v>
      </c>
      <c r="B115" s="256">
        <f>'Oport-Pré-Resposta'!B113</f>
        <v>0</v>
      </c>
      <c r="C115" s="230">
        <f>'Oport-Pré-Resposta'!C113</f>
        <v>0</v>
      </c>
      <c r="D115" s="257">
        <f>'Oport-Pré-Resposta'!D113</f>
        <v>0</v>
      </c>
      <c r="E115" s="257">
        <f>'Oport-Pré-Resposta'!E113</f>
        <v>0</v>
      </c>
      <c r="F115" s="232">
        <f>'Oport-Pré-Resposta'!I113</f>
        <v>0</v>
      </c>
      <c r="G115" s="233"/>
      <c r="H115" s="234"/>
      <c r="I115" s="235">
        <v>0</v>
      </c>
      <c r="J115" s="99">
        <f>'Oport-Pré-Resposta'!F113</f>
        <v>0</v>
      </c>
      <c r="K115" s="92">
        <f>'Oport-Pré-Resposta'!H113</f>
        <v>0</v>
      </c>
      <c r="L115" s="236">
        <f t="shared" si="3"/>
        <v>0</v>
      </c>
      <c r="M115" s="233"/>
      <c r="N115" s="235">
        <v>0</v>
      </c>
      <c r="O115" s="23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</row>
    <row r="116" spans="1:67" s="96" customFormat="1" ht="12.75">
      <c r="A116" s="97">
        <f>'Oport-Pré-Resposta'!A114</f>
        <v>106</v>
      </c>
      <c r="B116" s="256">
        <f>'Oport-Pré-Resposta'!B114</f>
        <v>0</v>
      </c>
      <c r="C116" s="230">
        <f>'Oport-Pré-Resposta'!C114</f>
        <v>0</v>
      </c>
      <c r="D116" s="257">
        <f>'Oport-Pré-Resposta'!D114</f>
        <v>0</v>
      </c>
      <c r="E116" s="257">
        <f>'Oport-Pré-Resposta'!E114</f>
        <v>0</v>
      </c>
      <c r="F116" s="232">
        <f>'Oport-Pré-Resposta'!I114</f>
        <v>0</v>
      </c>
      <c r="G116" s="233"/>
      <c r="H116" s="234"/>
      <c r="I116" s="235">
        <v>0</v>
      </c>
      <c r="J116" s="99">
        <f>'Oport-Pré-Resposta'!F114</f>
        <v>0</v>
      </c>
      <c r="K116" s="92">
        <f>'Oport-Pré-Resposta'!H114</f>
        <v>0</v>
      </c>
      <c r="L116" s="236">
        <f t="shared" si="3"/>
        <v>0</v>
      </c>
      <c r="M116" s="233"/>
      <c r="N116" s="235">
        <v>0</v>
      </c>
      <c r="O116" s="23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</row>
    <row r="117" spans="1:67" s="96" customFormat="1" ht="12.75">
      <c r="A117" s="97">
        <f>'Oport-Pré-Resposta'!A115</f>
        <v>107</v>
      </c>
      <c r="B117" s="256">
        <f>'Oport-Pré-Resposta'!B115</f>
        <v>0</v>
      </c>
      <c r="C117" s="230">
        <f>'Oport-Pré-Resposta'!C115</f>
        <v>0</v>
      </c>
      <c r="D117" s="257">
        <f>'Oport-Pré-Resposta'!D115</f>
        <v>0</v>
      </c>
      <c r="E117" s="257">
        <f>'Oport-Pré-Resposta'!E115</f>
        <v>0</v>
      </c>
      <c r="F117" s="232">
        <f>'Oport-Pré-Resposta'!I115</f>
        <v>0</v>
      </c>
      <c r="G117" s="233"/>
      <c r="H117" s="234"/>
      <c r="I117" s="235">
        <v>0</v>
      </c>
      <c r="J117" s="99">
        <f>'Oport-Pré-Resposta'!F115</f>
        <v>0</v>
      </c>
      <c r="K117" s="92">
        <f>'Oport-Pré-Resposta'!H115</f>
        <v>0</v>
      </c>
      <c r="L117" s="236">
        <f t="shared" si="3"/>
        <v>0</v>
      </c>
      <c r="M117" s="233"/>
      <c r="N117" s="235">
        <v>0</v>
      </c>
      <c r="O117" s="23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</row>
    <row r="118" spans="1:67" s="96" customFormat="1" ht="12.75">
      <c r="A118" s="97">
        <f>'Oport-Pré-Resposta'!A116</f>
        <v>108</v>
      </c>
      <c r="B118" s="256">
        <f>'Oport-Pré-Resposta'!B116</f>
        <v>0</v>
      </c>
      <c r="C118" s="230">
        <f>'Oport-Pré-Resposta'!C116</f>
        <v>0</v>
      </c>
      <c r="D118" s="257">
        <f>'Oport-Pré-Resposta'!D116</f>
        <v>0</v>
      </c>
      <c r="E118" s="257">
        <f>'Oport-Pré-Resposta'!E116</f>
        <v>0</v>
      </c>
      <c r="F118" s="232">
        <f>'Oport-Pré-Resposta'!I116</f>
        <v>0</v>
      </c>
      <c r="G118" s="233"/>
      <c r="H118" s="234"/>
      <c r="I118" s="235">
        <v>0</v>
      </c>
      <c r="J118" s="99">
        <f>'Oport-Pré-Resposta'!F116</f>
        <v>0</v>
      </c>
      <c r="K118" s="92">
        <f>'Oport-Pré-Resposta'!H116</f>
        <v>0</v>
      </c>
      <c r="L118" s="236">
        <f t="shared" si="3"/>
        <v>0</v>
      </c>
      <c r="M118" s="233"/>
      <c r="N118" s="235">
        <v>0</v>
      </c>
      <c r="O118" s="23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</row>
    <row r="119" spans="1:67" s="96" customFormat="1" ht="12.75">
      <c r="A119" s="97">
        <f>'Oport-Pré-Resposta'!A117</f>
        <v>109</v>
      </c>
      <c r="B119" s="256">
        <f>'Oport-Pré-Resposta'!B117</f>
        <v>0</v>
      </c>
      <c r="C119" s="230">
        <f>'Oport-Pré-Resposta'!C117</f>
        <v>0</v>
      </c>
      <c r="D119" s="257">
        <f>'Oport-Pré-Resposta'!D117</f>
        <v>0</v>
      </c>
      <c r="E119" s="257">
        <f>'Oport-Pré-Resposta'!E117</f>
        <v>0</v>
      </c>
      <c r="F119" s="232">
        <f>'Oport-Pré-Resposta'!I117</f>
        <v>0</v>
      </c>
      <c r="G119" s="233"/>
      <c r="H119" s="234"/>
      <c r="I119" s="235">
        <v>0</v>
      </c>
      <c r="J119" s="99">
        <f>'Oport-Pré-Resposta'!F117</f>
        <v>0</v>
      </c>
      <c r="K119" s="92">
        <f>'Oport-Pré-Resposta'!H117</f>
        <v>0</v>
      </c>
      <c r="L119" s="236">
        <f t="shared" si="3"/>
        <v>0</v>
      </c>
      <c r="M119" s="233"/>
      <c r="N119" s="235">
        <v>0</v>
      </c>
      <c r="O119" s="23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</row>
    <row r="120" spans="1:67" s="96" customFormat="1" ht="12.75">
      <c r="A120" s="97">
        <f>'Oport-Pré-Resposta'!A118</f>
        <v>110</v>
      </c>
      <c r="B120" s="256">
        <f>'Oport-Pré-Resposta'!B118</f>
        <v>0</v>
      </c>
      <c r="C120" s="230">
        <f>'Oport-Pré-Resposta'!C118</f>
        <v>0</v>
      </c>
      <c r="D120" s="257">
        <f>'Oport-Pré-Resposta'!D118</f>
        <v>0</v>
      </c>
      <c r="E120" s="257">
        <f>'Oport-Pré-Resposta'!E118</f>
        <v>0</v>
      </c>
      <c r="F120" s="232">
        <f>'Oport-Pré-Resposta'!I118</f>
        <v>0</v>
      </c>
      <c r="G120" s="233"/>
      <c r="H120" s="234"/>
      <c r="I120" s="235">
        <v>0</v>
      </c>
      <c r="J120" s="99">
        <f>'Oport-Pré-Resposta'!F118</f>
        <v>0</v>
      </c>
      <c r="K120" s="92">
        <f>'Oport-Pré-Resposta'!H118</f>
        <v>0</v>
      </c>
      <c r="L120" s="236">
        <f t="shared" si="3"/>
        <v>0</v>
      </c>
      <c r="M120" s="233"/>
      <c r="N120" s="235">
        <v>0</v>
      </c>
      <c r="O120" s="23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</row>
    <row r="121" spans="1:67" s="96" customFormat="1" ht="12.75">
      <c r="A121" s="97">
        <f>'Oport-Pré-Resposta'!A119</f>
        <v>111</v>
      </c>
      <c r="B121" s="256">
        <f>'Oport-Pré-Resposta'!B119</f>
        <v>0</v>
      </c>
      <c r="C121" s="230">
        <f>'Oport-Pré-Resposta'!C119</f>
        <v>0</v>
      </c>
      <c r="D121" s="257">
        <f>'Oport-Pré-Resposta'!D119</f>
        <v>0</v>
      </c>
      <c r="E121" s="257">
        <f>'Oport-Pré-Resposta'!E119</f>
        <v>0</v>
      </c>
      <c r="F121" s="232">
        <f>'Oport-Pré-Resposta'!I119</f>
        <v>0</v>
      </c>
      <c r="G121" s="233"/>
      <c r="H121" s="234"/>
      <c r="I121" s="235">
        <v>0</v>
      </c>
      <c r="J121" s="99">
        <f>'Oport-Pré-Resposta'!F119</f>
        <v>0</v>
      </c>
      <c r="K121" s="92">
        <f>'Oport-Pré-Resposta'!H119</f>
        <v>0</v>
      </c>
      <c r="L121" s="236">
        <f t="shared" si="3"/>
        <v>0</v>
      </c>
      <c r="M121" s="233"/>
      <c r="N121" s="235">
        <v>0</v>
      </c>
      <c r="O121" s="23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</row>
    <row r="122" spans="1:67" s="96" customFormat="1" ht="12.75">
      <c r="A122" s="97">
        <f>'Oport-Pré-Resposta'!A120</f>
        <v>112</v>
      </c>
      <c r="B122" s="256">
        <f>'Oport-Pré-Resposta'!B120</f>
        <v>0</v>
      </c>
      <c r="C122" s="230">
        <f>'Oport-Pré-Resposta'!C120</f>
        <v>0</v>
      </c>
      <c r="D122" s="257">
        <f>'Oport-Pré-Resposta'!D120</f>
        <v>0</v>
      </c>
      <c r="E122" s="257">
        <f>'Oport-Pré-Resposta'!E120</f>
        <v>0</v>
      </c>
      <c r="F122" s="232">
        <f>'Oport-Pré-Resposta'!I120</f>
        <v>0</v>
      </c>
      <c r="G122" s="233"/>
      <c r="H122" s="234"/>
      <c r="I122" s="235">
        <v>0</v>
      </c>
      <c r="J122" s="99">
        <f>'Oport-Pré-Resposta'!F120</f>
        <v>0</v>
      </c>
      <c r="K122" s="92">
        <f>'Oport-Pré-Resposta'!H120</f>
        <v>0</v>
      </c>
      <c r="L122" s="236">
        <f t="shared" si="3"/>
        <v>0</v>
      </c>
      <c r="M122" s="233"/>
      <c r="N122" s="235">
        <v>0</v>
      </c>
      <c r="O122" s="23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</row>
    <row r="123" spans="1:67" s="96" customFormat="1" ht="12.75">
      <c r="A123" s="97">
        <f>'Oport-Pré-Resposta'!A121</f>
        <v>113</v>
      </c>
      <c r="B123" s="256">
        <f>'Oport-Pré-Resposta'!B121</f>
        <v>0</v>
      </c>
      <c r="C123" s="230">
        <f>'Oport-Pré-Resposta'!C121</f>
        <v>0</v>
      </c>
      <c r="D123" s="257">
        <f>'Oport-Pré-Resposta'!D121</f>
        <v>0</v>
      </c>
      <c r="E123" s="257">
        <f>'Oport-Pré-Resposta'!E121</f>
        <v>0</v>
      </c>
      <c r="F123" s="232">
        <f>'Oport-Pré-Resposta'!I121</f>
        <v>0</v>
      </c>
      <c r="G123" s="233"/>
      <c r="H123" s="234"/>
      <c r="I123" s="235">
        <v>0</v>
      </c>
      <c r="J123" s="99">
        <f>'Oport-Pré-Resposta'!F121</f>
        <v>0</v>
      </c>
      <c r="K123" s="92">
        <f>'Oport-Pré-Resposta'!H121</f>
        <v>0</v>
      </c>
      <c r="L123" s="236">
        <f t="shared" si="3"/>
        <v>0</v>
      </c>
      <c r="M123" s="233"/>
      <c r="N123" s="235">
        <v>0</v>
      </c>
      <c r="O123" s="23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</row>
    <row r="124" spans="1:67" s="96" customFormat="1" ht="12.75">
      <c r="A124" s="97">
        <f>'Oport-Pré-Resposta'!A122</f>
        <v>114</v>
      </c>
      <c r="B124" s="256">
        <f>'Oport-Pré-Resposta'!B122</f>
        <v>0</v>
      </c>
      <c r="C124" s="230">
        <f>'Oport-Pré-Resposta'!C122</f>
        <v>0</v>
      </c>
      <c r="D124" s="257">
        <f>'Oport-Pré-Resposta'!D122</f>
        <v>0</v>
      </c>
      <c r="E124" s="257">
        <f>'Oport-Pré-Resposta'!E122</f>
        <v>0</v>
      </c>
      <c r="F124" s="232">
        <f>'Oport-Pré-Resposta'!I122</f>
        <v>0</v>
      </c>
      <c r="G124" s="233"/>
      <c r="H124" s="234"/>
      <c r="I124" s="235">
        <v>0</v>
      </c>
      <c r="J124" s="99">
        <f>'Oport-Pré-Resposta'!F122</f>
        <v>0</v>
      </c>
      <c r="K124" s="92">
        <f>'Oport-Pré-Resposta'!H122</f>
        <v>0</v>
      </c>
      <c r="L124" s="236">
        <f t="shared" si="3"/>
        <v>0</v>
      </c>
      <c r="M124" s="233"/>
      <c r="N124" s="235">
        <v>0</v>
      </c>
      <c r="O124" s="23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  <c r="BM124" s="95"/>
      <c r="BN124" s="95"/>
      <c r="BO124" s="95"/>
    </row>
    <row r="125" spans="1:67" s="96" customFormat="1" ht="12.75">
      <c r="A125" s="97">
        <f>'Oport-Pré-Resposta'!A123</f>
        <v>115</v>
      </c>
      <c r="B125" s="256">
        <f>'Oport-Pré-Resposta'!B123</f>
        <v>0</v>
      </c>
      <c r="C125" s="230">
        <f>'Oport-Pré-Resposta'!C123</f>
        <v>0</v>
      </c>
      <c r="D125" s="257">
        <f>'Oport-Pré-Resposta'!D123</f>
        <v>0</v>
      </c>
      <c r="E125" s="257">
        <f>'Oport-Pré-Resposta'!E123</f>
        <v>0</v>
      </c>
      <c r="F125" s="232">
        <f>'Oport-Pré-Resposta'!I123</f>
        <v>0</v>
      </c>
      <c r="G125" s="233"/>
      <c r="H125" s="234"/>
      <c r="I125" s="235">
        <v>0</v>
      </c>
      <c r="J125" s="99">
        <f>'Oport-Pré-Resposta'!F123</f>
        <v>0</v>
      </c>
      <c r="K125" s="92">
        <f>'Oport-Pré-Resposta'!H123</f>
        <v>0</v>
      </c>
      <c r="L125" s="236">
        <f t="shared" si="3"/>
        <v>0</v>
      </c>
      <c r="M125" s="233"/>
      <c r="N125" s="235">
        <v>0</v>
      </c>
      <c r="O125" s="23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95"/>
    </row>
    <row r="126" spans="1:67" s="96" customFormat="1" ht="12.75">
      <c r="A126" s="97">
        <f>'Oport-Pré-Resposta'!A124</f>
        <v>116</v>
      </c>
      <c r="B126" s="256">
        <f>'Oport-Pré-Resposta'!B124</f>
        <v>0</v>
      </c>
      <c r="C126" s="230">
        <f>'Oport-Pré-Resposta'!C124</f>
        <v>0</v>
      </c>
      <c r="D126" s="257">
        <f>'Oport-Pré-Resposta'!D124</f>
        <v>0</v>
      </c>
      <c r="E126" s="257">
        <f>'Oport-Pré-Resposta'!E124</f>
        <v>0</v>
      </c>
      <c r="F126" s="232">
        <f>'Oport-Pré-Resposta'!I124</f>
        <v>0</v>
      </c>
      <c r="G126" s="233"/>
      <c r="H126" s="234"/>
      <c r="I126" s="235">
        <v>0</v>
      </c>
      <c r="J126" s="99">
        <f>'Oport-Pré-Resposta'!F124</f>
        <v>0</v>
      </c>
      <c r="K126" s="92">
        <f>'Oport-Pré-Resposta'!H124</f>
        <v>0</v>
      </c>
      <c r="L126" s="236">
        <f t="shared" si="3"/>
        <v>0</v>
      </c>
      <c r="M126" s="233"/>
      <c r="N126" s="235">
        <v>0</v>
      </c>
      <c r="O126" s="23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95"/>
    </row>
    <row r="127" spans="1:67" s="96" customFormat="1" ht="12.75">
      <c r="A127" s="97">
        <f>'Oport-Pré-Resposta'!A125</f>
        <v>117</v>
      </c>
      <c r="B127" s="256">
        <f>'Oport-Pré-Resposta'!B125</f>
        <v>0</v>
      </c>
      <c r="C127" s="230">
        <f>'Oport-Pré-Resposta'!C125</f>
        <v>0</v>
      </c>
      <c r="D127" s="257">
        <f>'Oport-Pré-Resposta'!D125</f>
        <v>0</v>
      </c>
      <c r="E127" s="257">
        <f>'Oport-Pré-Resposta'!E125</f>
        <v>0</v>
      </c>
      <c r="F127" s="232">
        <f>'Oport-Pré-Resposta'!I125</f>
        <v>0</v>
      </c>
      <c r="G127" s="233"/>
      <c r="H127" s="234"/>
      <c r="I127" s="235">
        <v>0</v>
      </c>
      <c r="J127" s="99">
        <f>'Oport-Pré-Resposta'!F125</f>
        <v>0</v>
      </c>
      <c r="K127" s="92">
        <f>'Oport-Pré-Resposta'!H125</f>
        <v>0</v>
      </c>
      <c r="L127" s="236">
        <f t="shared" si="3"/>
        <v>0</v>
      </c>
      <c r="M127" s="233"/>
      <c r="N127" s="235">
        <v>0</v>
      </c>
      <c r="O127" s="23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  <c r="BK127" s="95"/>
      <c r="BL127" s="95"/>
      <c r="BM127" s="95"/>
      <c r="BN127" s="95"/>
      <c r="BO127" s="95"/>
    </row>
    <row r="128" spans="1:67" s="96" customFormat="1" ht="12.75">
      <c r="A128" s="97">
        <f>'Oport-Pré-Resposta'!A126</f>
        <v>118</v>
      </c>
      <c r="B128" s="256">
        <f>'Oport-Pré-Resposta'!B126</f>
        <v>0</v>
      </c>
      <c r="C128" s="230">
        <f>'Oport-Pré-Resposta'!C126</f>
        <v>0</v>
      </c>
      <c r="D128" s="257">
        <f>'Oport-Pré-Resposta'!D126</f>
        <v>0</v>
      </c>
      <c r="E128" s="257">
        <f>'Oport-Pré-Resposta'!E126</f>
        <v>0</v>
      </c>
      <c r="F128" s="232">
        <f>'Oport-Pré-Resposta'!I126</f>
        <v>0</v>
      </c>
      <c r="G128" s="233"/>
      <c r="H128" s="234"/>
      <c r="I128" s="235">
        <v>0</v>
      </c>
      <c r="J128" s="99">
        <f>'Oport-Pré-Resposta'!F126</f>
        <v>0</v>
      </c>
      <c r="K128" s="92">
        <f>'Oport-Pré-Resposta'!H126</f>
        <v>0</v>
      </c>
      <c r="L128" s="236">
        <f t="shared" si="3"/>
        <v>0</v>
      </c>
      <c r="M128" s="233"/>
      <c r="N128" s="235">
        <v>0</v>
      </c>
      <c r="O128" s="23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5"/>
      <c r="BI128" s="95"/>
      <c r="BJ128" s="95"/>
      <c r="BK128" s="95"/>
      <c r="BL128" s="95"/>
      <c r="BM128" s="95"/>
      <c r="BN128" s="95"/>
      <c r="BO128" s="95"/>
    </row>
    <row r="129" spans="1:67" s="96" customFormat="1" ht="12.75">
      <c r="A129" s="97">
        <f>'Oport-Pré-Resposta'!A127</f>
        <v>119</v>
      </c>
      <c r="B129" s="256">
        <f>'Oport-Pré-Resposta'!B127</f>
        <v>0</v>
      </c>
      <c r="C129" s="230">
        <f>'Oport-Pré-Resposta'!C127</f>
        <v>0</v>
      </c>
      <c r="D129" s="257">
        <f>'Oport-Pré-Resposta'!D127</f>
        <v>0</v>
      </c>
      <c r="E129" s="257">
        <f>'Oport-Pré-Resposta'!E127</f>
        <v>0</v>
      </c>
      <c r="F129" s="232">
        <f>'Oport-Pré-Resposta'!I127</f>
        <v>0</v>
      </c>
      <c r="G129" s="233"/>
      <c r="H129" s="234"/>
      <c r="I129" s="235">
        <v>0</v>
      </c>
      <c r="J129" s="99">
        <f>'Oport-Pré-Resposta'!F127</f>
        <v>0</v>
      </c>
      <c r="K129" s="92">
        <f>'Oport-Pré-Resposta'!H127</f>
        <v>0</v>
      </c>
      <c r="L129" s="236">
        <f t="shared" si="3"/>
        <v>0</v>
      </c>
      <c r="M129" s="233"/>
      <c r="N129" s="235">
        <v>0</v>
      </c>
      <c r="O129" s="23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</row>
    <row r="130" spans="1:67" s="96" customFormat="1" ht="12.75">
      <c r="A130" s="97">
        <f>'Oport-Pré-Resposta'!A128</f>
        <v>120</v>
      </c>
      <c r="B130" s="256">
        <f>'Oport-Pré-Resposta'!B128</f>
        <v>0</v>
      </c>
      <c r="C130" s="230">
        <f>'Oport-Pré-Resposta'!C128</f>
        <v>0</v>
      </c>
      <c r="D130" s="257">
        <f>'Oport-Pré-Resposta'!D128</f>
        <v>0</v>
      </c>
      <c r="E130" s="257">
        <f>'Oport-Pré-Resposta'!E128</f>
        <v>0</v>
      </c>
      <c r="F130" s="232">
        <f>'Oport-Pré-Resposta'!I128</f>
        <v>0</v>
      </c>
      <c r="G130" s="233"/>
      <c r="H130" s="234"/>
      <c r="I130" s="235">
        <v>0</v>
      </c>
      <c r="J130" s="99">
        <f>'Oport-Pré-Resposta'!F128</f>
        <v>0</v>
      </c>
      <c r="K130" s="92">
        <f>'Oport-Pré-Resposta'!H128</f>
        <v>0</v>
      </c>
      <c r="L130" s="236">
        <f t="shared" si="3"/>
        <v>0</v>
      </c>
      <c r="M130" s="233"/>
      <c r="N130" s="235">
        <v>0</v>
      </c>
      <c r="O130" s="23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  <c r="BN130" s="95"/>
      <c r="BO130" s="95"/>
    </row>
    <row r="131" spans="1:67" s="96" customFormat="1" ht="12.75">
      <c r="A131" s="97">
        <f>'Oport-Pré-Resposta'!A129</f>
        <v>121</v>
      </c>
      <c r="B131" s="256">
        <f>'Oport-Pré-Resposta'!B129</f>
        <v>0</v>
      </c>
      <c r="C131" s="230">
        <f>'Oport-Pré-Resposta'!C129</f>
        <v>0</v>
      </c>
      <c r="D131" s="257">
        <f>'Oport-Pré-Resposta'!D129</f>
        <v>0</v>
      </c>
      <c r="E131" s="257">
        <f>'Oport-Pré-Resposta'!E129</f>
        <v>0</v>
      </c>
      <c r="F131" s="232">
        <f>'Oport-Pré-Resposta'!I129</f>
        <v>0</v>
      </c>
      <c r="G131" s="233"/>
      <c r="H131" s="234"/>
      <c r="I131" s="235">
        <v>0</v>
      </c>
      <c r="J131" s="99">
        <f>'Oport-Pré-Resposta'!F129</f>
        <v>0</v>
      </c>
      <c r="K131" s="92">
        <f>'Oport-Pré-Resposta'!H129</f>
        <v>0</v>
      </c>
      <c r="L131" s="236">
        <f t="shared" si="3"/>
        <v>0</v>
      </c>
      <c r="M131" s="233"/>
      <c r="N131" s="235">
        <v>0</v>
      </c>
      <c r="O131" s="23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  <c r="BN131" s="95"/>
      <c r="BO131" s="95"/>
    </row>
    <row r="132" spans="1:67" s="96" customFormat="1" ht="12.75">
      <c r="A132" s="97">
        <f>'Oport-Pré-Resposta'!A130</f>
        <v>122</v>
      </c>
      <c r="B132" s="256">
        <f>'Oport-Pré-Resposta'!B130</f>
        <v>0</v>
      </c>
      <c r="C132" s="230">
        <f>'Oport-Pré-Resposta'!C130</f>
        <v>0</v>
      </c>
      <c r="D132" s="257">
        <f>'Oport-Pré-Resposta'!D130</f>
        <v>0</v>
      </c>
      <c r="E132" s="257">
        <f>'Oport-Pré-Resposta'!E130</f>
        <v>0</v>
      </c>
      <c r="F132" s="232">
        <f>'Oport-Pré-Resposta'!I130</f>
        <v>0</v>
      </c>
      <c r="G132" s="233"/>
      <c r="H132" s="234"/>
      <c r="I132" s="235">
        <v>0</v>
      </c>
      <c r="J132" s="99">
        <f>'Oport-Pré-Resposta'!F130</f>
        <v>0</v>
      </c>
      <c r="K132" s="92">
        <f>'Oport-Pré-Resposta'!H130</f>
        <v>0</v>
      </c>
      <c r="L132" s="236">
        <f t="shared" si="3"/>
        <v>0</v>
      </c>
      <c r="M132" s="233"/>
      <c r="N132" s="235">
        <v>0</v>
      </c>
      <c r="O132" s="23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  <c r="BN132" s="95"/>
      <c r="BO132" s="95"/>
    </row>
    <row r="133" spans="1:67" s="96" customFormat="1" ht="12.75">
      <c r="A133" s="97">
        <f>'Oport-Pré-Resposta'!A131</f>
        <v>123</v>
      </c>
      <c r="B133" s="256">
        <f>'Oport-Pré-Resposta'!B131</f>
        <v>0</v>
      </c>
      <c r="C133" s="230">
        <f>'Oport-Pré-Resposta'!C131</f>
        <v>0</v>
      </c>
      <c r="D133" s="257">
        <f>'Oport-Pré-Resposta'!D131</f>
        <v>0</v>
      </c>
      <c r="E133" s="257">
        <f>'Oport-Pré-Resposta'!E131</f>
        <v>0</v>
      </c>
      <c r="F133" s="232">
        <f>'Oport-Pré-Resposta'!I131</f>
        <v>0</v>
      </c>
      <c r="G133" s="233"/>
      <c r="H133" s="234"/>
      <c r="I133" s="235">
        <v>0</v>
      </c>
      <c r="J133" s="99">
        <f>'Oport-Pré-Resposta'!F131</f>
        <v>0</v>
      </c>
      <c r="K133" s="92">
        <f>'Oport-Pré-Resposta'!H131</f>
        <v>0</v>
      </c>
      <c r="L133" s="236">
        <f t="shared" si="3"/>
        <v>0</v>
      </c>
      <c r="M133" s="233"/>
      <c r="N133" s="235">
        <v>0</v>
      </c>
      <c r="O133" s="23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95"/>
    </row>
    <row r="134" spans="1:67" s="96" customFormat="1" ht="12.75">
      <c r="A134" s="97">
        <f>'Oport-Pré-Resposta'!A132</f>
        <v>124</v>
      </c>
      <c r="B134" s="256">
        <f>'Oport-Pré-Resposta'!B132</f>
        <v>0</v>
      </c>
      <c r="C134" s="230">
        <f>'Oport-Pré-Resposta'!C132</f>
        <v>0</v>
      </c>
      <c r="D134" s="257">
        <f>'Oport-Pré-Resposta'!D132</f>
        <v>0</v>
      </c>
      <c r="E134" s="257">
        <f>'Oport-Pré-Resposta'!E132</f>
        <v>0</v>
      </c>
      <c r="F134" s="232">
        <f>'Oport-Pré-Resposta'!I132</f>
        <v>0</v>
      </c>
      <c r="G134" s="233"/>
      <c r="H134" s="234"/>
      <c r="I134" s="235">
        <v>0</v>
      </c>
      <c r="J134" s="99">
        <f>'Oport-Pré-Resposta'!F132</f>
        <v>0</v>
      </c>
      <c r="K134" s="92">
        <f>'Oport-Pré-Resposta'!H132</f>
        <v>0</v>
      </c>
      <c r="L134" s="236">
        <f t="shared" si="3"/>
        <v>0</v>
      </c>
      <c r="M134" s="233"/>
      <c r="N134" s="235">
        <v>0</v>
      </c>
      <c r="O134" s="23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</row>
    <row r="135" spans="1:67" s="96" customFormat="1" ht="12.75">
      <c r="A135" s="97">
        <f>'Oport-Pré-Resposta'!A133</f>
        <v>125</v>
      </c>
      <c r="B135" s="256">
        <f>'Oport-Pré-Resposta'!B133</f>
        <v>0</v>
      </c>
      <c r="C135" s="230">
        <f>'Oport-Pré-Resposta'!C133</f>
        <v>0</v>
      </c>
      <c r="D135" s="257">
        <f>'Oport-Pré-Resposta'!D133</f>
        <v>0</v>
      </c>
      <c r="E135" s="257">
        <f>'Oport-Pré-Resposta'!E133</f>
        <v>0</v>
      </c>
      <c r="F135" s="232">
        <f>'Oport-Pré-Resposta'!I133</f>
        <v>0</v>
      </c>
      <c r="G135" s="233"/>
      <c r="H135" s="234"/>
      <c r="I135" s="235">
        <v>0</v>
      </c>
      <c r="J135" s="99">
        <f>'Oport-Pré-Resposta'!F133</f>
        <v>0</v>
      </c>
      <c r="K135" s="92">
        <f>'Oport-Pré-Resposta'!H133</f>
        <v>0</v>
      </c>
      <c r="L135" s="236">
        <f t="shared" si="3"/>
        <v>0</v>
      </c>
      <c r="M135" s="233"/>
      <c r="N135" s="235">
        <v>0</v>
      </c>
      <c r="O135" s="23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</row>
    <row r="136" spans="1:67" s="96" customFormat="1" ht="12.75">
      <c r="A136" s="97">
        <f>'Oport-Pré-Resposta'!A134</f>
        <v>126</v>
      </c>
      <c r="B136" s="256">
        <f>'Oport-Pré-Resposta'!B134</f>
        <v>0</v>
      </c>
      <c r="C136" s="230">
        <f>'Oport-Pré-Resposta'!C134</f>
        <v>0</v>
      </c>
      <c r="D136" s="257">
        <f>'Oport-Pré-Resposta'!D134</f>
        <v>0</v>
      </c>
      <c r="E136" s="257">
        <f>'Oport-Pré-Resposta'!E134</f>
        <v>0</v>
      </c>
      <c r="F136" s="232">
        <f>'Oport-Pré-Resposta'!I134</f>
        <v>0</v>
      </c>
      <c r="G136" s="233"/>
      <c r="H136" s="234"/>
      <c r="I136" s="235">
        <v>0</v>
      </c>
      <c r="J136" s="99">
        <f>'Oport-Pré-Resposta'!F134</f>
        <v>0</v>
      </c>
      <c r="K136" s="92">
        <f>'Oport-Pré-Resposta'!H134</f>
        <v>0</v>
      </c>
      <c r="L136" s="236">
        <f t="shared" si="3"/>
        <v>0</v>
      </c>
      <c r="M136" s="233"/>
      <c r="N136" s="235">
        <v>0</v>
      </c>
      <c r="O136" s="23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</row>
    <row r="137" spans="1:67" s="96" customFormat="1" ht="12.75">
      <c r="A137" s="97">
        <f>'Oport-Pré-Resposta'!A135</f>
        <v>127</v>
      </c>
      <c r="B137" s="256">
        <f>'Oport-Pré-Resposta'!B135</f>
        <v>0</v>
      </c>
      <c r="C137" s="230">
        <f>'Oport-Pré-Resposta'!C135</f>
        <v>0</v>
      </c>
      <c r="D137" s="257">
        <f>'Oport-Pré-Resposta'!D135</f>
        <v>0</v>
      </c>
      <c r="E137" s="257">
        <f>'Oport-Pré-Resposta'!E135</f>
        <v>0</v>
      </c>
      <c r="F137" s="232">
        <f>'Oport-Pré-Resposta'!I135</f>
        <v>0</v>
      </c>
      <c r="G137" s="233"/>
      <c r="H137" s="234"/>
      <c r="I137" s="235">
        <v>0</v>
      </c>
      <c r="J137" s="99">
        <f>'Oport-Pré-Resposta'!F135</f>
        <v>0</v>
      </c>
      <c r="K137" s="92">
        <f>'Oport-Pré-Resposta'!H135</f>
        <v>0</v>
      </c>
      <c r="L137" s="236">
        <f t="shared" si="3"/>
        <v>0</v>
      </c>
      <c r="M137" s="233"/>
      <c r="N137" s="235">
        <v>0</v>
      </c>
      <c r="O137" s="23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  <c r="BN137" s="95"/>
      <c r="BO137" s="95"/>
    </row>
    <row r="138" spans="1:67" s="96" customFormat="1" ht="12.75">
      <c r="A138" s="97">
        <f>'Oport-Pré-Resposta'!A136</f>
        <v>128</v>
      </c>
      <c r="B138" s="256">
        <f>'Oport-Pré-Resposta'!B136</f>
        <v>0</v>
      </c>
      <c r="C138" s="230">
        <f>'Oport-Pré-Resposta'!C136</f>
        <v>0</v>
      </c>
      <c r="D138" s="257">
        <f>'Oport-Pré-Resposta'!D136</f>
        <v>0</v>
      </c>
      <c r="E138" s="257">
        <f>'Oport-Pré-Resposta'!E136</f>
        <v>0</v>
      </c>
      <c r="F138" s="232">
        <f>'Oport-Pré-Resposta'!I136</f>
        <v>0</v>
      </c>
      <c r="G138" s="233"/>
      <c r="H138" s="234"/>
      <c r="I138" s="235">
        <v>0</v>
      </c>
      <c r="J138" s="99">
        <f>'Oport-Pré-Resposta'!F136</f>
        <v>0</v>
      </c>
      <c r="K138" s="92">
        <f>'Oport-Pré-Resposta'!H136</f>
        <v>0</v>
      </c>
      <c r="L138" s="236">
        <f t="shared" si="3"/>
        <v>0</v>
      </c>
      <c r="M138" s="233"/>
      <c r="N138" s="235">
        <v>0</v>
      </c>
      <c r="O138" s="23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  <c r="BN138" s="95"/>
      <c r="BO138" s="95"/>
    </row>
    <row r="139" spans="1:67" s="96" customFormat="1" ht="12.75">
      <c r="A139" s="97">
        <f>'Oport-Pré-Resposta'!A137</f>
        <v>129</v>
      </c>
      <c r="B139" s="256">
        <f>'Oport-Pré-Resposta'!B137</f>
        <v>0</v>
      </c>
      <c r="C139" s="230">
        <f>'Oport-Pré-Resposta'!C137</f>
        <v>0</v>
      </c>
      <c r="D139" s="257">
        <f>'Oport-Pré-Resposta'!D137</f>
        <v>0</v>
      </c>
      <c r="E139" s="257">
        <f>'Oport-Pré-Resposta'!E137</f>
        <v>0</v>
      </c>
      <c r="F139" s="232">
        <f>'Oport-Pré-Resposta'!I137</f>
        <v>0</v>
      </c>
      <c r="G139" s="233"/>
      <c r="H139" s="234"/>
      <c r="I139" s="235">
        <v>0</v>
      </c>
      <c r="J139" s="99">
        <f>'Oport-Pré-Resposta'!F137</f>
        <v>0</v>
      </c>
      <c r="K139" s="92">
        <f>'Oport-Pré-Resposta'!H137</f>
        <v>0</v>
      </c>
      <c r="L139" s="236">
        <f aca="true" t="shared" si="4" ref="L139:L170">J139*K139</f>
        <v>0</v>
      </c>
      <c r="M139" s="233"/>
      <c r="N139" s="235">
        <v>0</v>
      </c>
      <c r="O139" s="23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  <c r="BN139" s="95"/>
      <c r="BO139" s="95"/>
    </row>
    <row r="140" spans="1:67" s="96" customFormat="1" ht="12.75">
      <c r="A140" s="97">
        <f>'Oport-Pré-Resposta'!A138</f>
        <v>130</v>
      </c>
      <c r="B140" s="256">
        <f>'Oport-Pré-Resposta'!B138</f>
        <v>0</v>
      </c>
      <c r="C140" s="230">
        <f>'Oport-Pré-Resposta'!C138</f>
        <v>0</v>
      </c>
      <c r="D140" s="257">
        <f>'Oport-Pré-Resposta'!D138</f>
        <v>0</v>
      </c>
      <c r="E140" s="257">
        <f>'Oport-Pré-Resposta'!E138</f>
        <v>0</v>
      </c>
      <c r="F140" s="232">
        <f>'Oport-Pré-Resposta'!I138</f>
        <v>0</v>
      </c>
      <c r="G140" s="233"/>
      <c r="H140" s="234"/>
      <c r="I140" s="235">
        <v>0</v>
      </c>
      <c r="J140" s="99">
        <f>'Oport-Pré-Resposta'!F138</f>
        <v>0</v>
      </c>
      <c r="K140" s="92">
        <f>'Oport-Pré-Resposta'!H138</f>
        <v>0</v>
      </c>
      <c r="L140" s="236">
        <f t="shared" si="4"/>
        <v>0</v>
      </c>
      <c r="M140" s="233"/>
      <c r="N140" s="235">
        <v>0</v>
      </c>
      <c r="O140" s="23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  <c r="BN140" s="95"/>
      <c r="BO140" s="95"/>
    </row>
    <row r="141" spans="1:67" s="96" customFormat="1" ht="12.75">
      <c r="A141" s="97">
        <f>'Oport-Pré-Resposta'!A139</f>
        <v>131</v>
      </c>
      <c r="B141" s="256">
        <f>'Oport-Pré-Resposta'!B139</f>
        <v>0</v>
      </c>
      <c r="C141" s="230">
        <f>'Oport-Pré-Resposta'!C139</f>
        <v>0</v>
      </c>
      <c r="D141" s="257">
        <f>'Oport-Pré-Resposta'!D139</f>
        <v>0</v>
      </c>
      <c r="E141" s="257">
        <f>'Oport-Pré-Resposta'!E139</f>
        <v>0</v>
      </c>
      <c r="F141" s="232">
        <f>'Oport-Pré-Resposta'!I139</f>
        <v>0</v>
      </c>
      <c r="G141" s="233"/>
      <c r="H141" s="234"/>
      <c r="I141" s="235">
        <v>0</v>
      </c>
      <c r="J141" s="99">
        <f>'Oport-Pré-Resposta'!F139</f>
        <v>0</v>
      </c>
      <c r="K141" s="92">
        <f>'Oport-Pré-Resposta'!H139</f>
        <v>0</v>
      </c>
      <c r="L141" s="236">
        <f t="shared" si="4"/>
        <v>0</v>
      </c>
      <c r="M141" s="233"/>
      <c r="N141" s="235">
        <v>0</v>
      </c>
      <c r="O141" s="23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</row>
    <row r="142" spans="1:67" s="96" customFormat="1" ht="12.75">
      <c r="A142" s="97">
        <f>'Oport-Pré-Resposta'!A140</f>
        <v>132</v>
      </c>
      <c r="B142" s="256">
        <f>'Oport-Pré-Resposta'!B140</f>
        <v>0</v>
      </c>
      <c r="C142" s="230">
        <f>'Oport-Pré-Resposta'!C140</f>
        <v>0</v>
      </c>
      <c r="D142" s="257">
        <f>'Oport-Pré-Resposta'!D140</f>
        <v>0</v>
      </c>
      <c r="E142" s="257">
        <f>'Oport-Pré-Resposta'!E140</f>
        <v>0</v>
      </c>
      <c r="F142" s="232">
        <f>'Oport-Pré-Resposta'!I140</f>
        <v>0</v>
      </c>
      <c r="G142" s="233"/>
      <c r="H142" s="234"/>
      <c r="I142" s="235">
        <v>0</v>
      </c>
      <c r="J142" s="99">
        <f>'Oport-Pré-Resposta'!F140</f>
        <v>0</v>
      </c>
      <c r="K142" s="92">
        <f>'Oport-Pré-Resposta'!H140</f>
        <v>0</v>
      </c>
      <c r="L142" s="236">
        <f t="shared" si="4"/>
        <v>0</v>
      </c>
      <c r="M142" s="233"/>
      <c r="N142" s="235">
        <v>0</v>
      </c>
      <c r="O142" s="23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</row>
    <row r="143" spans="1:67" s="96" customFormat="1" ht="12.75">
      <c r="A143" s="97">
        <f>'Oport-Pré-Resposta'!A141</f>
        <v>133</v>
      </c>
      <c r="B143" s="256">
        <f>'Oport-Pré-Resposta'!B141</f>
        <v>0</v>
      </c>
      <c r="C143" s="230">
        <f>'Oport-Pré-Resposta'!C141</f>
        <v>0</v>
      </c>
      <c r="D143" s="257">
        <f>'Oport-Pré-Resposta'!D141</f>
        <v>0</v>
      </c>
      <c r="E143" s="257">
        <f>'Oport-Pré-Resposta'!E141</f>
        <v>0</v>
      </c>
      <c r="F143" s="232">
        <f>'Oport-Pré-Resposta'!I141</f>
        <v>0</v>
      </c>
      <c r="G143" s="233"/>
      <c r="H143" s="234"/>
      <c r="I143" s="235">
        <v>0</v>
      </c>
      <c r="J143" s="99">
        <f>'Oport-Pré-Resposta'!F141</f>
        <v>0</v>
      </c>
      <c r="K143" s="92">
        <f>'Oport-Pré-Resposta'!H141</f>
        <v>0</v>
      </c>
      <c r="L143" s="236">
        <f t="shared" si="4"/>
        <v>0</v>
      </c>
      <c r="M143" s="233"/>
      <c r="N143" s="235">
        <v>0</v>
      </c>
      <c r="O143" s="23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  <c r="BN143" s="95"/>
      <c r="BO143" s="95"/>
    </row>
    <row r="144" spans="1:67" s="96" customFormat="1" ht="12.75">
      <c r="A144" s="97">
        <f>'Oport-Pré-Resposta'!A142</f>
        <v>134</v>
      </c>
      <c r="B144" s="256">
        <f>'Oport-Pré-Resposta'!B142</f>
        <v>0</v>
      </c>
      <c r="C144" s="230">
        <f>'Oport-Pré-Resposta'!C142</f>
        <v>0</v>
      </c>
      <c r="D144" s="257">
        <f>'Oport-Pré-Resposta'!D142</f>
        <v>0</v>
      </c>
      <c r="E144" s="257">
        <f>'Oport-Pré-Resposta'!E142</f>
        <v>0</v>
      </c>
      <c r="F144" s="232">
        <f>'Oport-Pré-Resposta'!I142</f>
        <v>0</v>
      </c>
      <c r="G144" s="233"/>
      <c r="H144" s="234"/>
      <c r="I144" s="235">
        <v>0</v>
      </c>
      <c r="J144" s="99">
        <f>'Oport-Pré-Resposta'!F142</f>
        <v>0</v>
      </c>
      <c r="K144" s="92">
        <f>'Oport-Pré-Resposta'!H142</f>
        <v>0</v>
      </c>
      <c r="L144" s="236">
        <f t="shared" si="4"/>
        <v>0</v>
      </c>
      <c r="M144" s="233"/>
      <c r="N144" s="235">
        <v>0</v>
      </c>
      <c r="O144" s="23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  <c r="BM144" s="95"/>
      <c r="BN144" s="95"/>
      <c r="BO144" s="95"/>
    </row>
    <row r="145" spans="1:67" s="96" customFormat="1" ht="12.75">
      <c r="A145" s="97">
        <f>'Oport-Pré-Resposta'!A143</f>
        <v>135</v>
      </c>
      <c r="B145" s="256">
        <f>'Oport-Pré-Resposta'!B143</f>
        <v>0</v>
      </c>
      <c r="C145" s="230">
        <f>'Oport-Pré-Resposta'!C143</f>
        <v>0</v>
      </c>
      <c r="D145" s="257">
        <f>'Oport-Pré-Resposta'!D143</f>
        <v>0</v>
      </c>
      <c r="E145" s="257">
        <f>'Oport-Pré-Resposta'!E143</f>
        <v>0</v>
      </c>
      <c r="F145" s="232">
        <f>'Oport-Pré-Resposta'!I143</f>
        <v>0</v>
      </c>
      <c r="G145" s="233"/>
      <c r="H145" s="234"/>
      <c r="I145" s="235">
        <v>0</v>
      </c>
      <c r="J145" s="99">
        <f>'Oport-Pré-Resposta'!F143</f>
        <v>0</v>
      </c>
      <c r="K145" s="92">
        <f>'Oport-Pré-Resposta'!H143</f>
        <v>0</v>
      </c>
      <c r="L145" s="236">
        <f t="shared" si="4"/>
        <v>0</v>
      </c>
      <c r="M145" s="233"/>
      <c r="N145" s="235">
        <v>0</v>
      </c>
      <c r="O145" s="23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</row>
    <row r="146" spans="1:67" s="96" customFormat="1" ht="12.75">
      <c r="A146" s="97">
        <f>'Oport-Pré-Resposta'!A144</f>
        <v>136</v>
      </c>
      <c r="B146" s="256">
        <f>'Oport-Pré-Resposta'!B144</f>
        <v>0</v>
      </c>
      <c r="C146" s="230">
        <f>'Oport-Pré-Resposta'!C144</f>
        <v>0</v>
      </c>
      <c r="D146" s="257">
        <f>'Oport-Pré-Resposta'!D144</f>
        <v>0</v>
      </c>
      <c r="E146" s="257">
        <f>'Oport-Pré-Resposta'!E144</f>
        <v>0</v>
      </c>
      <c r="F146" s="232">
        <f>'Oport-Pré-Resposta'!I144</f>
        <v>0</v>
      </c>
      <c r="G146" s="233"/>
      <c r="H146" s="234"/>
      <c r="I146" s="235">
        <v>0</v>
      </c>
      <c r="J146" s="99">
        <f>'Oport-Pré-Resposta'!F144</f>
        <v>0</v>
      </c>
      <c r="K146" s="92">
        <f>'Oport-Pré-Resposta'!H144</f>
        <v>0</v>
      </c>
      <c r="L146" s="236">
        <f t="shared" si="4"/>
        <v>0</v>
      </c>
      <c r="M146" s="233"/>
      <c r="N146" s="235">
        <v>0</v>
      </c>
      <c r="O146" s="23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  <c r="BN146" s="95"/>
      <c r="BO146" s="95"/>
    </row>
    <row r="147" spans="1:67" s="96" customFormat="1" ht="12.75">
      <c r="A147" s="97">
        <f>'Oport-Pré-Resposta'!A145</f>
        <v>137</v>
      </c>
      <c r="B147" s="256">
        <f>'Oport-Pré-Resposta'!B145</f>
        <v>0</v>
      </c>
      <c r="C147" s="230">
        <f>'Oport-Pré-Resposta'!C145</f>
        <v>0</v>
      </c>
      <c r="D147" s="257">
        <f>'Oport-Pré-Resposta'!D145</f>
        <v>0</v>
      </c>
      <c r="E147" s="257">
        <f>'Oport-Pré-Resposta'!E145</f>
        <v>0</v>
      </c>
      <c r="F147" s="232">
        <f>'Oport-Pré-Resposta'!I145</f>
        <v>0</v>
      </c>
      <c r="G147" s="233"/>
      <c r="H147" s="234"/>
      <c r="I147" s="235">
        <v>0</v>
      </c>
      <c r="J147" s="99">
        <f>'Oport-Pré-Resposta'!F145</f>
        <v>0</v>
      </c>
      <c r="K147" s="92">
        <f>'Oport-Pré-Resposta'!H145</f>
        <v>0</v>
      </c>
      <c r="L147" s="236">
        <f t="shared" si="4"/>
        <v>0</v>
      </c>
      <c r="M147" s="233"/>
      <c r="N147" s="235">
        <v>0</v>
      </c>
      <c r="O147" s="23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  <c r="BN147" s="95"/>
      <c r="BO147" s="95"/>
    </row>
    <row r="148" spans="1:67" s="96" customFormat="1" ht="12.75">
      <c r="A148" s="97">
        <f>'Oport-Pré-Resposta'!A146</f>
        <v>138</v>
      </c>
      <c r="B148" s="256">
        <f>'Oport-Pré-Resposta'!B146</f>
        <v>0</v>
      </c>
      <c r="C148" s="230">
        <f>'Oport-Pré-Resposta'!C146</f>
        <v>0</v>
      </c>
      <c r="D148" s="257">
        <f>'Oport-Pré-Resposta'!D146</f>
        <v>0</v>
      </c>
      <c r="E148" s="257">
        <f>'Oport-Pré-Resposta'!E146</f>
        <v>0</v>
      </c>
      <c r="F148" s="232">
        <f>'Oport-Pré-Resposta'!I146</f>
        <v>0</v>
      </c>
      <c r="G148" s="233"/>
      <c r="H148" s="234"/>
      <c r="I148" s="235">
        <v>0</v>
      </c>
      <c r="J148" s="99">
        <f>'Oport-Pré-Resposta'!F146</f>
        <v>0</v>
      </c>
      <c r="K148" s="92">
        <f>'Oport-Pré-Resposta'!H146</f>
        <v>0</v>
      </c>
      <c r="L148" s="236">
        <f t="shared" si="4"/>
        <v>0</v>
      </c>
      <c r="M148" s="233"/>
      <c r="N148" s="235">
        <v>0</v>
      </c>
      <c r="O148" s="23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  <c r="BM148" s="95"/>
      <c r="BN148" s="95"/>
      <c r="BO148" s="95"/>
    </row>
    <row r="149" spans="1:67" s="96" customFormat="1" ht="12.75">
      <c r="A149" s="97">
        <f>'Oport-Pré-Resposta'!A147</f>
        <v>139</v>
      </c>
      <c r="B149" s="256">
        <f>'Oport-Pré-Resposta'!B147</f>
        <v>0</v>
      </c>
      <c r="C149" s="230">
        <f>'Oport-Pré-Resposta'!C147</f>
        <v>0</v>
      </c>
      <c r="D149" s="257">
        <f>'Oport-Pré-Resposta'!D147</f>
        <v>0</v>
      </c>
      <c r="E149" s="257">
        <f>'Oport-Pré-Resposta'!E147</f>
        <v>0</v>
      </c>
      <c r="F149" s="232">
        <f>'Oport-Pré-Resposta'!I147</f>
        <v>0</v>
      </c>
      <c r="G149" s="233"/>
      <c r="H149" s="234"/>
      <c r="I149" s="235">
        <v>0</v>
      </c>
      <c r="J149" s="99">
        <f>'Oport-Pré-Resposta'!F147</f>
        <v>0</v>
      </c>
      <c r="K149" s="92">
        <f>'Oport-Pré-Resposta'!H147</f>
        <v>0</v>
      </c>
      <c r="L149" s="236">
        <f t="shared" si="4"/>
        <v>0</v>
      </c>
      <c r="M149" s="233"/>
      <c r="N149" s="235">
        <v>0</v>
      </c>
      <c r="O149" s="23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  <c r="BO149" s="95"/>
    </row>
    <row r="150" spans="1:67" s="96" customFormat="1" ht="12.75">
      <c r="A150" s="97">
        <f>'Oport-Pré-Resposta'!A148</f>
        <v>140</v>
      </c>
      <c r="B150" s="256">
        <f>'Oport-Pré-Resposta'!B148</f>
        <v>0</v>
      </c>
      <c r="C150" s="230">
        <f>'Oport-Pré-Resposta'!C148</f>
        <v>0</v>
      </c>
      <c r="D150" s="257">
        <f>'Oport-Pré-Resposta'!D148</f>
        <v>0</v>
      </c>
      <c r="E150" s="257">
        <f>'Oport-Pré-Resposta'!E148</f>
        <v>0</v>
      </c>
      <c r="F150" s="232">
        <f>'Oport-Pré-Resposta'!I148</f>
        <v>0</v>
      </c>
      <c r="G150" s="233"/>
      <c r="H150" s="234"/>
      <c r="I150" s="235">
        <v>0</v>
      </c>
      <c r="J150" s="99">
        <f>'Oport-Pré-Resposta'!F148</f>
        <v>0</v>
      </c>
      <c r="K150" s="92">
        <f>'Oport-Pré-Resposta'!H148</f>
        <v>0</v>
      </c>
      <c r="L150" s="236">
        <f t="shared" si="4"/>
        <v>0</v>
      </c>
      <c r="M150" s="233"/>
      <c r="N150" s="235">
        <v>0</v>
      </c>
      <c r="O150" s="23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95"/>
      <c r="BN150" s="95"/>
      <c r="BO150" s="95"/>
    </row>
    <row r="151" spans="1:67" s="96" customFormat="1" ht="12.75">
      <c r="A151" s="97">
        <f>'Oport-Pré-Resposta'!A149</f>
        <v>141</v>
      </c>
      <c r="B151" s="256">
        <f>'Oport-Pré-Resposta'!B149</f>
        <v>0</v>
      </c>
      <c r="C151" s="230">
        <f>'Oport-Pré-Resposta'!C149</f>
        <v>0</v>
      </c>
      <c r="D151" s="257">
        <f>'Oport-Pré-Resposta'!D149</f>
        <v>0</v>
      </c>
      <c r="E151" s="257">
        <f>'Oport-Pré-Resposta'!E149</f>
        <v>0</v>
      </c>
      <c r="F151" s="232">
        <f>'Oport-Pré-Resposta'!I149</f>
        <v>0</v>
      </c>
      <c r="G151" s="233"/>
      <c r="H151" s="234"/>
      <c r="I151" s="235">
        <v>0</v>
      </c>
      <c r="J151" s="99">
        <f>'Oport-Pré-Resposta'!F149</f>
        <v>0</v>
      </c>
      <c r="K151" s="92">
        <f>'Oport-Pré-Resposta'!H149</f>
        <v>0</v>
      </c>
      <c r="L151" s="236">
        <f t="shared" si="4"/>
        <v>0</v>
      </c>
      <c r="M151" s="233"/>
      <c r="N151" s="235">
        <v>0</v>
      </c>
      <c r="O151" s="23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5"/>
      <c r="BM151" s="95"/>
      <c r="BN151" s="95"/>
      <c r="BO151" s="95"/>
    </row>
    <row r="152" spans="1:67" s="96" customFormat="1" ht="12.75">
      <c r="A152" s="97">
        <f>'Oport-Pré-Resposta'!A150</f>
        <v>142</v>
      </c>
      <c r="B152" s="256">
        <f>'Oport-Pré-Resposta'!B150</f>
        <v>0</v>
      </c>
      <c r="C152" s="230">
        <f>'Oport-Pré-Resposta'!C150</f>
        <v>0</v>
      </c>
      <c r="D152" s="257">
        <f>'Oport-Pré-Resposta'!D150</f>
        <v>0</v>
      </c>
      <c r="E152" s="257">
        <f>'Oport-Pré-Resposta'!E150</f>
        <v>0</v>
      </c>
      <c r="F152" s="232">
        <f>'Oport-Pré-Resposta'!I150</f>
        <v>0</v>
      </c>
      <c r="G152" s="233"/>
      <c r="H152" s="234"/>
      <c r="I152" s="235">
        <v>0</v>
      </c>
      <c r="J152" s="99">
        <f>'Oport-Pré-Resposta'!F150</f>
        <v>0</v>
      </c>
      <c r="K152" s="92">
        <f>'Oport-Pré-Resposta'!H150</f>
        <v>0</v>
      </c>
      <c r="L152" s="236">
        <f t="shared" si="4"/>
        <v>0</v>
      </c>
      <c r="M152" s="233"/>
      <c r="N152" s="235">
        <v>0</v>
      </c>
      <c r="O152" s="23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5"/>
      <c r="BL152" s="95"/>
      <c r="BM152" s="95"/>
      <c r="BN152" s="95"/>
      <c r="BO152" s="95"/>
    </row>
    <row r="153" spans="1:67" s="96" customFormat="1" ht="12.75">
      <c r="A153" s="97">
        <f>'Oport-Pré-Resposta'!A151</f>
        <v>143</v>
      </c>
      <c r="B153" s="256">
        <f>'Oport-Pré-Resposta'!B151</f>
        <v>0</v>
      </c>
      <c r="C153" s="230">
        <f>'Oport-Pré-Resposta'!C151</f>
        <v>0</v>
      </c>
      <c r="D153" s="257">
        <f>'Oport-Pré-Resposta'!D151</f>
        <v>0</v>
      </c>
      <c r="E153" s="257">
        <f>'Oport-Pré-Resposta'!E151</f>
        <v>0</v>
      </c>
      <c r="F153" s="232">
        <f>'Oport-Pré-Resposta'!I151</f>
        <v>0</v>
      </c>
      <c r="G153" s="233"/>
      <c r="H153" s="234"/>
      <c r="I153" s="235">
        <v>0</v>
      </c>
      <c r="J153" s="99">
        <f>'Oport-Pré-Resposta'!F151</f>
        <v>0</v>
      </c>
      <c r="K153" s="92">
        <f>'Oport-Pré-Resposta'!H151</f>
        <v>0</v>
      </c>
      <c r="L153" s="236">
        <f t="shared" si="4"/>
        <v>0</v>
      </c>
      <c r="M153" s="233"/>
      <c r="N153" s="235">
        <v>0</v>
      </c>
      <c r="O153" s="23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95"/>
    </row>
    <row r="154" spans="1:67" s="96" customFormat="1" ht="12.75">
      <c r="A154" s="97">
        <f>'Oport-Pré-Resposta'!A152</f>
        <v>144</v>
      </c>
      <c r="B154" s="256">
        <f>'Oport-Pré-Resposta'!B152</f>
        <v>0</v>
      </c>
      <c r="C154" s="230">
        <f>'Oport-Pré-Resposta'!C152</f>
        <v>0</v>
      </c>
      <c r="D154" s="257">
        <f>'Oport-Pré-Resposta'!D152</f>
        <v>0</v>
      </c>
      <c r="E154" s="257">
        <f>'Oport-Pré-Resposta'!E152</f>
        <v>0</v>
      </c>
      <c r="F154" s="232">
        <f>'Oport-Pré-Resposta'!I152</f>
        <v>0</v>
      </c>
      <c r="G154" s="233"/>
      <c r="H154" s="234"/>
      <c r="I154" s="235">
        <v>0</v>
      </c>
      <c r="J154" s="99">
        <f>'Oport-Pré-Resposta'!F152</f>
        <v>0</v>
      </c>
      <c r="K154" s="92">
        <f>'Oport-Pré-Resposta'!H152</f>
        <v>0</v>
      </c>
      <c r="L154" s="236">
        <f t="shared" si="4"/>
        <v>0</v>
      </c>
      <c r="M154" s="233"/>
      <c r="N154" s="235">
        <v>0</v>
      </c>
      <c r="O154" s="23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  <c r="BM154" s="95"/>
      <c r="BN154" s="95"/>
      <c r="BO154" s="95"/>
    </row>
    <row r="155" spans="1:67" s="96" customFormat="1" ht="12.75">
      <c r="A155" s="97">
        <f>'Oport-Pré-Resposta'!A153</f>
        <v>145</v>
      </c>
      <c r="B155" s="256">
        <f>'Oport-Pré-Resposta'!B153</f>
        <v>0</v>
      </c>
      <c r="C155" s="230">
        <f>'Oport-Pré-Resposta'!C153</f>
        <v>0</v>
      </c>
      <c r="D155" s="257">
        <f>'Oport-Pré-Resposta'!D153</f>
        <v>0</v>
      </c>
      <c r="E155" s="257">
        <f>'Oport-Pré-Resposta'!E153</f>
        <v>0</v>
      </c>
      <c r="F155" s="232">
        <f>'Oport-Pré-Resposta'!I153</f>
        <v>0</v>
      </c>
      <c r="G155" s="233"/>
      <c r="H155" s="234"/>
      <c r="I155" s="235">
        <v>0</v>
      </c>
      <c r="J155" s="99">
        <f>'Oport-Pré-Resposta'!F153</f>
        <v>0</v>
      </c>
      <c r="K155" s="92">
        <f>'Oport-Pré-Resposta'!H153</f>
        <v>0</v>
      </c>
      <c r="L155" s="236">
        <f t="shared" si="4"/>
        <v>0</v>
      </c>
      <c r="M155" s="233"/>
      <c r="N155" s="235">
        <v>0</v>
      </c>
      <c r="O155" s="23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  <c r="BN155" s="95"/>
      <c r="BO155" s="95"/>
    </row>
    <row r="156" spans="1:67" s="96" customFormat="1" ht="12.75">
      <c r="A156" s="97">
        <f>'Oport-Pré-Resposta'!A154</f>
        <v>146</v>
      </c>
      <c r="B156" s="256">
        <f>'Oport-Pré-Resposta'!B154</f>
        <v>0</v>
      </c>
      <c r="C156" s="230">
        <f>'Oport-Pré-Resposta'!C154</f>
        <v>0</v>
      </c>
      <c r="D156" s="257">
        <f>'Oport-Pré-Resposta'!D154</f>
        <v>0</v>
      </c>
      <c r="E156" s="257">
        <f>'Oport-Pré-Resposta'!E154</f>
        <v>0</v>
      </c>
      <c r="F156" s="232">
        <f>'Oport-Pré-Resposta'!I154</f>
        <v>0</v>
      </c>
      <c r="G156" s="233"/>
      <c r="H156" s="234"/>
      <c r="I156" s="235">
        <v>0</v>
      </c>
      <c r="J156" s="99">
        <f>'Oport-Pré-Resposta'!F154</f>
        <v>0</v>
      </c>
      <c r="K156" s="92">
        <f>'Oport-Pré-Resposta'!H154</f>
        <v>0</v>
      </c>
      <c r="L156" s="236">
        <f t="shared" si="4"/>
        <v>0</v>
      </c>
      <c r="M156" s="233"/>
      <c r="N156" s="235">
        <v>0</v>
      </c>
      <c r="O156" s="23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  <c r="BN156" s="95"/>
      <c r="BO156" s="95"/>
    </row>
    <row r="157" spans="1:67" s="96" customFormat="1" ht="12.75">
      <c r="A157" s="97">
        <f>'Oport-Pré-Resposta'!A155</f>
        <v>147</v>
      </c>
      <c r="B157" s="256">
        <f>'Oport-Pré-Resposta'!B155</f>
        <v>0</v>
      </c>
      <c r="C157" s="230">
        <f>'Oport-Pré-Resposta'!C155</f>
        <v>0</v>
      </c>
      <c r="D157" s="257">
        <f>'Oport-Pré-Resposta'!D155</f>
        <v>0</v>
      </c>
      <c r="E157" s="257">
        <f>'Oport-Pré-Resposta'!E155</f>
        <v>0</v>
      </c>
      <c r="F157" s="232">
        <f>'Oport-Pré-Resposta'!I155</f>
        <v>0</v>
      </c>
      <c r="G157" s="233"/>
      <c r="H157" s="234"/>
      <c r="I157" s="235">
        <v>0</v>
      </c>
      <c r="J157" s="99">
        <f>'Oport-Pré-Resposta'!F155</f>
        <v>0</v>
      </c>
      <c r="K157" s="92">
        <f>'Oport-Pré-Resposta'!H155</f>
        <v>0</v>
      </c>
      <c r="L157" s="236">
        <f t="shared" si="4"/>
        <v>0</v>
      </c>
      <c r="M157" s="233"/>
      <c r="N157" s="235">
        <v>0</v>
      </c>
      <c r="O157" s="23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</row>
    <row r="158" spans="1:67" s="96" customFormat="1" ht="12.75">
      <c r="A158" s="97">
        <f>'Oport-Pré-Resposta'!A156</f>
        <v>148</v>
      </c>
      <c r="B158" s="256">
        <f>'Oport-Pré-Resposta'!B156</f>
        <v>0</v>
      </c>
      <c r="C158" s="230">
        <f>'Oport-Pré-Resposta'!C156</f>
        <v>0</v>
      </c>
      <c r="D158" s="257">
        <f>'Oport-Pré-Resposta'!D156</f>
        <v>0</v>
      </c>
      <c r="E158" s="257">
        <f>'Oport-Pré-Resposta'!E156</f>
        <v>0</v>
      </c>
      <c r="F158" s="232">
        <f>'Oport-Pré-Resposta'!I156</f>
        <v>0</v>
      </c>
      <c r="G158" s="233"/>
      <c r="H158" s="234"/>
      <c r="I158" s="235">
        <v>0</v>
      </c>
      <c r="J158" s="99">
        <f>'Oport-Pré-Resposta'!F156</f>
        <v>0</v>
      </c>
      <c r="K158" s="92">
        <f>'Oport-Pré-Resposta'!H156</f>
        <v>0</v>
      </c>
      <c r="L158" s="236">
        <f t="shared" si="4"/>
        <v>0</v>
      </c>
      <c r="M158" s="233"/>
      <c r="N158" s="235">
        <v>0</v>
      </c>
      <c r="O158" s="23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  <c r="BN158" s="95"/>
      <c r="BO158" s="95"/>
    </row>
    <row r="159" spans="1:67" s="96" customFormat="1" ht="12.75">
      <c r="A159" s="97">
        <f>'Oport-Pré-Resposta'!A157</f>
        <v>149</v>
      </c>
      <c r="B159" s="256">
        <f>'Oport-Pré-Resposta'!B157</f>
        <v>0</v>
      </c>
      <c r="C159" s="230">
        <f>'Oport-Pré-Resposta'!C157</f>
        <v>0</v>
      </c>
      <c r="D159" s="257">
        <f>'Oport-Pré-Resposta'!D157</f>
        <v>0</v>
      </c>
      <c r="E159" s="257">
        <f>'Oport-Pré-Resposta'!E157</f>
        <v>0</v>
      </c>
      <c r="F159" s="232">
        <f>'Oport-Pré-Resposta'!I157</f>
        <v>0</v>
      </c>
      <c r="G159" s="233"/>
      <c r="H159" s="234"/>
      <c r="I159" s="235">
        <v>0</v>
      </c>
      <c r="J159" s="99">
        <f>'Oport-Pré-Resposta'!F157</f>
        <v>0</v>
      </c>
      <c r="K159" s="92">
        <f>'Oport-Pré-Resposta'!H157</f>
        <v>0</v>
      </c>
      <c r="L159" s="236">
        <f t="shared" si="4"/>
        <v>0</v>
      </c>
      <c r="M159" s="233"/>
      <c r="N159" s="235">
        <v>0</v>
      </c>
      <c r="O159" s="23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</row>
    <row r="160" spans="1:67" s="96" customFormat="1" ht="12.75">
      <c r="A160" s="97">
        <f>'Oport-Pré-Resposta'!A158</f>
        <v>150</v>
      </c>
      <c r="B160" s="256">
        <f>'Oport-Pré-Resposta'!B158</f>
        <v>0</v>
      </c>
      <c r="C160" s="230">
        <f>'Oport-Pré-Resposta'!C158</f>
        <v>0</v>
      </c>
      <c r="D160" s="257">
        <f>'Oport-Pré-Resposta'!D158</f>
        <v>0</v>
      </c>
      <c r="E160" s="257">
        <f>'Oport-Pré-Resposta'!E158</f>
        <v>0</v>
      </c>
      <c r="F160" s="232">
        <f>'Oport-Pré-Resposta'!I158</f>
        <v>0</v>
      </c>
      <c r="G160" s="233"/>
      <c r="H160" s="234"/>
      <c r="I160" s="235">
        <v>0</v>
      </c>
      <c r="J160" s="99">
        <f>'Oport-Pré-Resposta'!F158</f>
        <v>0</v>
      </c>
      <c r="K160" s="92">
        <f>'Oport-Pré-Resposta'!H158</f>
        <v>0</v>
      </c>
      <c r="L160" s="236">
        <f t="shared" si="4"/>
        <v>0</v>
      </c>
      <c r="M160" s="233"/>
      <c r="N160" s="235">
        <v>0</v>
      </c>
      <c r="O160" s="23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</row>
    <row r="161" spans="1:67" s="96" customFormat="1" ht="12.75">
      <c r="A161" s="97">
        <f>'Oport-Pré-Resposta'!A159</f>
        <v>151</v>
      </c>
      <c r="B161" s="256">
        <f>'Oport-Pré-Resposta'!B159</f>
        <v>0</v>
      </c>
      <c r="C161" s="230">
        <f>'Oport-Pré-Resposta'!C159</f>
        <v>0</v>
      </c>
      <c r="D161" s="257">
        <f>'Oport-Pré-Resposta'!D159</f>
        <v>0</v>
      </c>
      <c r="E161" s="257">
        <f>'Oport-Pré-Resposta'!E159</f>
        <v>0</v>
      </c>
      <c r="F161" s="232">
        <f>'Oport-Pré-Resposta'!I159</f>
        <v>0</v>
      </c>
      <c r="G161" s="233"/>
      <c r="H161" s="234"/>
      <c r="I161" s="235">
        <v>0</v>
      </c>
      <c r="J161" s="99">
        <f>'Oport-Pré-Resposta'!F159</f>
        <v>0</v>
      </c>
      <c r="K161" s="92">
        <f>'Oport-Pré-Resposta'!H159</f>
        <v>0</v>
      </c>
      <c r="L161" s="236">
        <f t="shared" si="4"/>
        <v>0</v>
      </c>
      <c r="M161" s="233"/>
      <c r="N161" s="235">
        <v>0</v>
      </c>
      <c r="O161" s="23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  <c r="BN161" s="95"/>
      <c r="BO161" s="95"/>
    </row>
    <row r="162" spans="1:67" s="96" customFormat="1" ht="12.75">
      <c r="A162" s="97">
        <f>'Oport-Pré-Resposta'!A160</f>
        <v>152</v>
      </c>
      <c r="B162" s="256">
        <f>'Oport-Pré-Resposta'!B160</f>
        <v>0</v>
      </c>
      <c r="C162" s="230">
        <f>'Oport-Pré-Resposta'!C160</f>
        <v>0</v>
      </c>
      <c r="D162" s="257">
        <f>'Oport-Pré-Resposta'!D160</f>
        <v>0</v>
      </c>
      <c r="E162" s="257">
        <f>'Oport-Pré-Resposta'!E160</f>
        <v>0</v>
      </c>
      <c r="F162" s="232">
        <f>'Oport-Pré-Resposta'!I160</f>
        <v>0</v>
      </c>
      <c r="G162" s="233"/>
      <c r="H162" s="234"/>
      <c r="I162" s="235">
        <v>0</v>
      </c>
      <c r="J162" s="99">
        <f>'Oport-Pré-Resposta'!F160</f>
        <v>0</v>
      </c>
      <c r="K162" s="92">
        <f>'Oport-Pré-Resposta'!H160</f>
        <v>0</v>
      </c>
      <c r="L162" s="236">
        <f t="shared" si="4"/>
        <v>0</v>
      </c>
      <c r="M162" s="233"/>
      <c r="N162" s="235">
        <v>0</v>
      </c>
      <c r="O162" s="23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  <c r="BF162" s="95"/>
      <c r="BG162" s="95"/>
      <c r="BH162" s="95"/>
      <c r="BI162" s="95"/>
      <c r="BJ162" s="95"/>
      <c r="BK162" s="95"/>
      <c r="BL162" s="95"/>
      <c r="BM162" s="95"/>
      <c r="BN162" s="95"/>
      <c r="BO162" s="95"/>
    </row>
    <row r="163" spans="1:67" s="96" customFormat="1" ht="12.75">
      <c r="A163" s="97">
        <f>'Oport-Pré-Resposta'!A161</f>
        <v>153</v>
      </c>
      <c r="B163" s="256">
        <f>'Oport-Pré-Resposta'!B161</f>
        <v>0</v>
      </c>
      <c r="C163" s="230">
        <f>'Oport-Pré-Resposta'!C161</f>
        <v>0</v>
      </c>
      <c r="D163" s="257">
        <f>'Oport-Pré-Resposta'!D161</f>
        <v>0</v>
      </c>
      <c r="E163" s="257">
        <f>'Oport-Pré-Resposta'!E161</f>
        <v>0</v>
      </c>
      <c r="F163" s="232">
        <f>'Oport-Pré-Resposta'!I161</f>
        <v>0</v>
      </c>
      <c r="G163" s="233"/>
      <c r="H163" s="234"/>
      <c r="I163" s="235">
        <v>0</v>
      </c>
      <c r="J163" s="99">
        <f>'Oport-Pré-Resposta'!F161</f>
        <v>0</v>
      </c>
      <c r="K163" s="92">
        <f>'Oport-Pré-Resposta'!H161</f>
        <v>0</v>
      </c>
      <c r="L163" s="236">
        <f t="shared" si="4"/>
        <v>0</v>
      </c>
      <c r="M163" s="233"/>
      <c r="N163" s="235">
        <v>0</v>
      </c>
      <c r="O163" s="23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</row>
    <row r="164" spans="1:67" s="96" customFormat="1" ht="12.75">
      <c r="A164" s="97">
        <f>'Oport-Pré-Resposta'!A162</f>
        <v>154</v>
      </c>
      <c r="B164" s="256">
        <f>'Oport-Pré-Resposta'!B162</f>
        <v>0</v>
      </c>
      <c r="C164" s="230">
        <f>'Oport-Pré-Resposta'!C162</f>
        <v>0</v>
      </c>
      <c r="D164" s="257">
        <f>'Oport-Pré-Resposta'!D162</f>
        <v>0</v>
      </c>
      <c r="E164" s="257">
        <f>'Oport-Pré-Resposta'!E162</f>
        <v>0</v>
      </c>
      <c r="F164" s="232">
        <f>'Oport-Pré-Resposta'!I162</f>
        <v>0</v>
      </c>
      <c r="G164" s="233"/>
      <c r="H164" s="234"/>
      <c r="I164" s="235">
        <v>0</v>
      </c>
      <c r="J164" s="99">
        <f>'Oport-Pré-Resposta'!F162</f>
        <v>0</v>
      </c>
      <c r="K164" s="92">
        <f>'Oport-Pré-Resposta'!H162</f>
        <v>0</v>
      </c>
      <c r="L164" s="236">
        <f t="shared" si="4"/>
        <v>0</v>
      </c>
      <c r="M164" s="233"/>
      <c r="N164" s="235">
        <v>0</v>
      </c>
      <c r="O164" s="23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</row>
    <row r="165" spans="1:67" s="96" customFormat="1" ht="12.75">
      <c r="A165" s="97">
        <f>'Oport-Pré-Resposta'!A163</f>
        <v>155</v>
      </c>
      <c r="B165" s="256">
        <f>'Oport-Pré-Resposta'!B163</f>
        <v>0</v>
      </c>
      <c r="C165" s="230">
        <f>'Oport-Pré-Resposta'!C163</f>
        <v>0</v>
      </c>
      <c r="D165" s="257">
        <f>'Oport-Pré-Resposta'!D163</f>
        <v>0</v>
      </c>
      <c r="E165" s="257">
        <f>'Oport-Pré-Resposta'!E163</f>
        <v>0</v>
      </c>
      <c r="F165" s="232">
        <f>'Oport-Pré-Resposta'!I163</f>
        <v>0</v>
      </c>
      <c r="G165" s="233"/>
      <c r="H165" s="234"/>
      <c r="I165" s="235">
        <v>0</v>
      </c>
      <c r="J165" s="99">
        <f>'Oport-Pré-Resposta'!F163</f>
        <v>0</v>
      </c>
      <c r="K165" s="92">
        <f>'Oport-Pré-Resposta'!H163</f>
        <v>0</v>
      </c>
      <c r="L165" s="236">
        <f t="shared" si="4"/>
        <v>0</v>
      </c>
      <c r="M165" s="233"/>
      <c r="N165" s="235">
        <v>0</v>
      </c>
      <c r="O165" s="23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  <c r="BM165" s="95"/>
      <c r="BN165" s="95"/>
      <c r="BO165" s="95"/>
    </row>
    <row r="166" spans="1:67" s="96" customFormat="1" ht="12.75">
      <c r="A166" s="97">
        <f>'Oport-Pré-Resposta'!A164</f>
        <v>156</v>
      </c>
      <c r="B166" s="256">
        <f>'Oport-Pré-Resposta'!B164</f>
        <v>0</v>
      </c>
      <c r="C166" s="230">
        <f>'Oport-Pré-Resposta'!C164</f>
        <v>0</v>
      </c>
      <c r="D166" s="257">
        <f>'Oport-Pré-Resposta'!D164</f>
        <v>0</v>
      </c>
      <c r="E166" s="257">
        <f>'Oport-Pré-Resposta'!E164</f>
        <v>0</v>
      </c>
      <c r="F166" s="232">
        <f>'Oport-Pré-Resposta'!I164</f>
        <v>0</v>
      </c>
      <c r="G166" s="233"/>
      <c r="H166" s="234"/>
      <c r="I166" s="235">
        <v>0</v>
      </c>
      <c r="J166" s="99">
        <f>'Oport-Pré-Resposta'!F164</f>
        <v>0</v>
      </c>
      <c r="K166" s="92">
        <f>'Oport-Pré-Resposta'!H164</f>
        <v>0</v>
      </c>
      <c r="L166" s="236">
        <f t="shared" si="4"/>
        <v>0</v>
      </c>
      <c r="M166" s="233"/>
      <c r="N166" s="235">
        <v>0</v>
      </c>
      <c r="O166" s="23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  <c r="BN166" s="95"/>
      <c r="BO166" s="95"/>
    </row>
    <row r="167" spans="1:67" s="96" customFormat="1" ht="12.75">
      <c r="A167" s="97">
        <f>'Oport-Pré-Resposta'!A165</f>
        <v>157</v>
      </c>
      <c r="B167" s="256">
        <f>'Oport-Pré-Resposta'!B165</f>
        <v>0</v>
      </c>
      <c r="C167" s="230">
        <f>'Oport-Pré-Resposta'!C165</f>
        <v>0</v>
      </c>
      <c r="D167" s="257">
        <f>'Oport-Pré-Resposta'!D165</f>
        <v>0</v>
      </c>
      <c r="E167" s="257">
        <f>'Oport-Pré-Resposta'!E165</f>
        <v>0</v>
      </c>
      <c r="F167" s="232">
        <f>'Oport-Pré-Resposta'!I165</f>
        <v>0</v>
      </c>
      <c r="G167" s="233"/>
      <c r="H167" s="234"/>
      <c r="I167" s="235">
        <v>0</v>
      </c>
      <c r="J167" s="99">
        <f>'Oport-Pré-Resposta'!F165</f>
        <v>0</v>
      </c>
      <c r="K167" s="92">
        <f>'Oport-Pré-Resposta'!H165</f>
        <v>0</v>
      </c>
      <c r="L167" s="236">
        <f t="shared" si="4"/>
        <v>0</v>
      </c>
      <c r="M167" s="233"/>
      <c r="N167" s="235">
        <v>0</v>
      </c>
      <c r="O167" s="23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95"/>
      <c r="BA167" s="95"/>
      <c r="BB167" s="95"/>
      <c r="BC167" s="95"/>
      <c r="BD167" s="95"/>
      <c r="BE167" s="95"/>
      <c r="BF167" s="95"/>
      <c r="BG167" s="95"/>
      <c r="BH167" s="95"/>
      <c r="BI167" s="95"/>
      <c r="BJ167" s="95"/>
      <c r="BK167" s="95"/>
      <c r="BL167" s="95"/>
      <c r="BM167" s="95"/>
      <c r="BN167" s="95"/>
      <c r="BO167" s="95"/>
    </row>
    <row r="168" spans="1:67" s="96" customFormat="1" ht="12.75">
      <c r="A168" s="97">
        <f>'Oport-Pré-Resposta'!A166</f>
        <v>158</v>
      </c>
      <c r="B168" s="256">
        <f>'Oport-Pré-Resposta'!B166</f>
        <v>0</v>
      </c>
      <c r="C168" s="230">
        <f>'Oport-Pré-Resposta'!C166</f>
        <v>0</v>
      </c>
      <c r="D168" s="257">
        <f>'Oport-Pré-Resposta'!D166</f>
        <v>0</v>
      </c>
      <c r="E168" s="257">
        <f>'Oport-Pré-Resposta'!E166</f>
        <v>0</v>
      </c>
      <c r="F168" s="232">
        <f>'Oport-Pré-Resposta'!I166</f>
        <v>0</v>
      </c>
      <c r="G168" s="233"/>
      <c r="H168" s="234"/>
      <c r="I168" s="235">
        <v>0</v>
      </c>
      <c r="J168" s="99">
        <f>'Oport-Pré-Resposta'!F166</f>
        <v>0</v>
      </c>
      <c r="K168" s="92">
        <f>'Oport-Pré-Resposta'!H166</f>
        <v>0</v>
      </c>
      <c r="L168" s="236">
        <f t="shared" si="4"/>
        <v>0</v>
      </c>
      <c r="M168" s="233"/>
      <c r="N168" s="235">
        <v>0</v>
      </c>
      <c r="O168" s="23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  <c r="BM168" s="95"/>
      <c r="BN168" s="95"/>
      <c r="BO168" s="95"/>
    </row>
    <row r="169" spans="1:67" s="96" customFormat="1" ht="12.75">
      <c r="A169" s="97">
        <f>'Oport-Pré-Resposta'!A167</f>
        <v>159</v>
      </c>
      <c r="B169" s="256">
        <f>'Oport-Pré-Resposta'!B167</f>
        <v>0</v>
      </c>
      <c r="C169" s="230">
        <f>'Oport-Pré-Resposta'!C167</f>
        <v>0</v>
      </c>
      <c r="D169" s="257">
        <f>'Oport-Pré-Resposta'!D167</f>
        <v>0</v>
      </c>
      <c r="E169" s="257">
        <f>'Oport-Pré-Resposta'!E167</f>
        <v>0</v>
      </c>
      <c r="F169" s="232">
        <f>'Oport-Pré-Resposta'!I167</f>
        <v>0</v>
      </c>
      <c r="G169" s="233"/>
      <c r="H169" s="234"/>
      <c r="I169" s="235">
        <v>0</v>
      </c>
      <c r="J169" s="99">
        <f>'Oport-Pré-Resposta'!F167</f>
        <v>0</v>
      </c>
      <c r="K169" s="92">
        <f>'Oport-Pré-Resposta'!H167</f>
        <v>0</v>
      </c>
      <c r="L169" s="236">
        <f t="shared" si="4"/>
        <v>0</v>
      </c>
      <c r="M169" s="233"/>
      <c r="N169" s="235">
        <v>0</v>
      </c>
      <c r="O169" s="23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</row>
    <row r="170" spans="1:67" s="96" customFormat="1" ht="12.75">
      <c r="A170" s="97">
        <f>'Oport-Pré-Resposta'!A168</f>
        <v>160</v>
      </c>
      <c r="B170" s="256">
        <f>'Oport-Pré-Resposta'!B168</f>
        <v>0</v>
      </c>
      <c r="C170" s="230">
        <f>'Oport-Pré-Resposta'!C168</f>
        <v>0</v>
      </c>
      <c r="D170" s="257">
        <f>'Oport-Pré-Resposta'!D168</f>
        <v>0</v>
      </c>
      <c r="E170" s="257">
        <f>'Oport-Pré-Resposta'!E168</f>
        <v>0</v>
      </c>
      <c r="F170" s="232">
        <f>'Oport-Pré-Resposta'!I168</f>
        <v>0</v>
      </c>
      <c r="G170" s="233"/>
      <c r="H170" s="234"/>
      <c r="I170" s="235">
        <v>0</v>
      </c>
      <c r="J170" s="99">
        <f>'Oport-Pré-Resposta'!F168</f>
        <v>0</v>
      </c>
      <c r="K170" s="92">
        <f>'Oport-Pré-Resposta'!H168</f>
        <v>0</v>
      </c>
      <c r="L170" s="236">
        <f t="shared" si="4"/>
        <v>0</v>
      </c>
      <c r="M170" s="233"/>
      <c r="N170" s="235">
        <v>0</v>
      </c>
      <c r="O170" s="23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  <c r="BM170" s="95"/>
      <c r="BN170" s="95"/>
      <c r="BO170" s="95"/>
    </row>
    <row r="171" spans="1:67" s="96" customFormat="1" ht="12.75">
      <c r="A171" s="97">
        <f>'Oport-Pré-Resposta'!A169</f>
        <v>161</v>
      </c>
      <c r="B171" s="256">
        <f>'Oport-Pré-Resposta'!B169</f>
        <v>0</v>
      </c>
      <c r="C171" s="230">
        <f>'Oport-Pré-Resposta'!C169</f>
        <v>0</v>
      </c>
      <c r="D171" s="257">
        <f>'Oport-Pré-Resposta'!D169</f>
        <v>0</v>
      </c>
      <c r="E171" s="257">
        <f>'Oport-Pré-Resposta'!E169</f>
        <v>0</v>
      </c>
      <c r="F171" s="232">
        <f>'Oport-Pré-Resposta'!I169</f>
        <v>0</v>
      </c>
      <c r="G171" s="233"/>
      <c r="H171" s="234"/>
      <c r="I171" s="235">
        <v>0</v>
      </c>
      <c r="J171" s="99">
        <f>'Oport-Pré-Resposta'!F169</f>
        <v>0</v>
      </c>
      <c r="K171" s="92">
        <f>'Oport-Pré-Resposta'!H169</f>
        <v>0</v>
      </c>
      <c r="L171" s="236">
        <f aca="true" t="shared" si="5" ref="L171:L202">J171*K171</f>
        <v>0</v>
      </c>
      <c r="M171" s="233"/>
      <c r="N171" s="235">
        <v>0</v>
      </c>
      <c r="O171" s="23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</row>
    <row r="172" spans="1:67" s="96" customFormat="1" ht="12.75">
      <c r="A172" s="97">
        <f>'Oport-Pré-Resposta'!A170</f>
        <v>162</v>
      </c>
      <c r="B172" s="256">
        <f>'Oport-Pré-Resposta'!B170</f>
        <v>0</v>
      </c>
      <c r="C172" s="230">
        <f>'Oport-Pré-Resposta'!C170</f>
        <v>0</v>
      </c>
      <c r="D172" s="257">
        <f>'Oport-Pré-Resposta'!D170</f>
        <v>0</v>
      </c>
      <c r="E172" s="257">
        <f>'Oport-Pré-Resposta'!E170</f>
        <v>0</v>
      </c>
      <c r="F172" s="232">
        <f>'Oport-Pré-Resposta'!I170</f>
        <v>0</v>
      </c>
      <c r="G172" s="233"/>
      <c r="H172" s="234"/>
      <c r="I172" s="235">
        <v>0</v>
      </c>
      <c r="J172" s="99">
        <f>'Oport-Pré-Resposta'!F170</f>
        <v>0</v>
      </c>
      <c r="K172" s="92">
        <f>'Oport-Pré-Resposta'!H170</f>
        <v>0</v>
      </c>
      <c r="L172" s="236">
        <f t="shared" si="5"/>
        <v>0</v>
      </c>
      <c r="M172" s="233"/>
      <c r="N172" s="235">
        <v>0</v>
      </c>
      <c r="O172" s="23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  <c r="BO172" s="95"/>
    </row>
    <row r="173" spans="1:67" s="96" customFormat="1" ht="12.75">
      <c r="A173" s="97">
        <f>'Oport-Pré-Resposta'!A171</f>
        <v>163</v>
      </c>
      <c r="B173" s="256">
        <f>'Oport-Pré-Resposta'!B171</f>
        <v>0</v>
      </c>
      <c r="C173" s="230">
        <f>'Oport-Pré-Resposta'!C171</f>
        <v>0</v>
      </c>
      <c r="D173" s="257">
        <f>'Oport-Pré-Resposta'!D171</f>
        <v>0</v>
      </c>
      <c r="E173" s="257">
        <f>'Oport-Pré-Resposta'!E171</f>
        <v>0</v>
      </c>
      <c r="F173" s="232">
        <f>'Oport-Pré-Resposta'!I171</f>
        <v>0</v>
      </c>
      <c r="G173" s="233"/>
      <c r="H173" s="234"/>
      <c r="I173" s="235">
        <v>0</v>
      </c>
      <c r="J173" s="99">
        <f>'Oport-Pré-Resposta'!F171</f>
        <v>0</v>
      </c>
      <c r="K173" s="92">
        <f>'Oport-Pré-Resposta'!H171</f>
        <v>0</v>
      </c>
      <c r="L173" s="236">
        <f t="shared" si="5"/>
        <v>0</v>
      </c>
      <c r="M173" s="233"/>
      <c r="N173" s="235">
        <v>0</v>
      </c>
      <c r="O173" s="23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  <c r="BM173" s="95"/>
      <c r="BN173" s="95"/>
      <c r="BO173" s="95"/>
    </row>
    <row r="174" spans="1:67" s="96" customFormat="1" ht="12.75">
      <c r="A174" s="97">
        <f>'Oport-Pré-Resposta'!A172</f>
        <v>164</v>
      </c>
      <c r="B174" s="256">
        <f>'Oport-Pré-Resposta'!B172</f>
        <v>0</v>
      </c>
      <c r="C174" s="230">
        <f>'Oport-Pré-Resposta'!C172</f>
        <v>0</v>
      </c>
      <c r="D174" s="257">
        <f>'Oport-Pré-Resposta'!D172</f>
        <v>0</v>
      </c>
      <c r="E174" s="257">
        <f>'Oport-Pré-Resposta'!E172</f>
        <v>0</v>
      </c>
      <c r="F174" s="232">
        <f>'Oport-Pré-Resposta'!I172</f>
        <v>0</v>
      </c>
      <c r="G174" s="233"/>
      <c r="H174" s="234"/>
      <c r="I174" s="235">
        <v>0</v>
      </c>
      <c r="J174" s="99">
        <f>'Oport-Pré-Resposta'!F172</f>
        <v>0</v>
      </c>
      <c r="K174" s="92">
        <f>'Oport-Pré-Resposta'!H172</f>
        <v>0</v>
      </c>
      <c r="L174" s="236">
        <f t="shared" si="5"/>
        <v>0</v>
      </c>
      <c r="M174" s="233"/>
      <c r="N174" s="235">
        <v>0</v>
      </c>
      <c r="O174" s="23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5"/>
      <c r="BJ174" s="95"/>
      <c r="BK174" s="95"/>
      <c r="BL174" s="95"/>
      <c r="BM174" s="95"/>
      <c r="BN174" s="95"/>
      <c r="BO174" s="95"/>
    </row>
    <row r="175" spans="1:67" s="96" customFormat="1" ht="12.75">
      <c r="A175" s="97">
        <f>'Oport-Pré-Resposta'!A173</f>
        <v>165</v>
      </c>
      <c r="B175" s="256">
        <f>'Oport-Pré-Resposta'!B173</f>
        <v>0</v>
      </c>
      <c r="C175" s="230">
        <f>'Oport-Pré-Resposta'!C173</f>
        <v>0</v>
      </c>
      <c r="D175" s="257">
        <f>'Oport-Pré-Resposta'!D173</f>
        <v>0</v>
      </c>
      <c r="E175" s="257">
        <f>'Oport-Pré-Resposta'!E173</f>
        <v>0</v>
      </c>
      <c r="F175" s="232">
        <f>'Oport-Pré-Resposta'!I173</f>
        <v>0</v>
      </c>
      <c r="G175" s="233"/>
      <c r="H175" s="234"/>
      <c r="I175" s="235">
        <v>0</v>
      </c>
      <c r="J175" s="99">
        <f>'Oport-Pré-Resposta'!F173</f>
        <v>0</v>
      </c>
      <c r="K175" s="92">
        <f>'Oport-Pré-Resposta'!H173</f>
        <v>0</v>
      </c>
      <c r="L175" s="236">
        <f t="shared" si="5"/>
        <v>0</v>
      </c>
      <c r="M175" s="233"/>
      <c r="N175" s="235">
        <v>0</v>
      </c>
      <c r="O175" s="23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  <c r="BE175" s="95"/>
      <c r="BF175" s="95"/>
      <c r="BG175" s="95"/>
      <c r="BH175" s="95"/>
      <c r="BI175" s="95"/>
      <c r="BJ175" s="95"/>
      <c r="BK175" s="95"/>
      <c r="BL175" s="95"/>
      <c r="BM175" s="95"/>
      <c r="BN175" s="95"/>
      <c r="BO175" s="95"/>
    </row>
    <row r="176" spans="1:67" s="96" customFormat="1" ht="12.75">
      <c r="A176" s="97">
        <f>'Oport-Pré-Resposta'!A174</f>
        <v>166</v>
      </c>
      <c r="B176" s="256">
        <f>'Oport-Pré-Resposta'!B174</f>
        <v>0</v>
      </c>
      <c r="C176" s="230">
        <f>'Oport-Pré-Resposta'!C174</f>
        <v>0</v>
      </c>
      <c r="D176" s="257">
        <f>'Oport-Pré-Resposta'!D174</f>
        <v>0</v>
      </c>
      <c r="E176" s="257">
        <f>'Oport-Pré-Resposta'!E174</f>
        <v>0</v>
      </c>
      <c r="F176" s="232">
        <f>'Oport-Pré-Resposta'!I174</f>
        <v>0</v>
      </c>
      <c r="G176" s="233"/>
      <c r="H176" s="234"/>
      <c r="I176" s="235">
        <v>0</v>
      </c>
      <c r="J176" s="99">
        <f>'Oport-Pré-Resposta'!F174</f>
        <v>0</v>
      </c>
      <c r="K176" s="92">
        <f>'Oport-Pré-Resposta'!H174</f>
        <v>0</v>
      </c>
      <c r="L176" s="236">
        <f t="shared" si="5"/>
        <v>0</v>
      </c>
      <c r="M176" s="233"/>
      <c r="N176" s="235">
        <v>0</v>
      </c>
      <c r="O176" s="23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95"/>
      <c r="BD176" s="95"/>
      <c r="BE176" s="95"/>
      <c r="BF176" s="95"/>
      <c r="BG176" s="95"/>
      <c r="BH176" s="95"/>
      <c r="BI176" s="95"/>
      <c r="BJ176" s="95"/>
      <c r="BK176" s="95"/>
      <c r="BL176" s="95"/>
      <c r="BM176" s="95"/>
      <c r="BN176" s="95"/>
      <c r="BO176" s="95"/>
    </row>
    <row r="177" spans="1:67" s="96" customFormat="1" ht="12.75">
      <c r="A177" s="97">
        <f>'Oport-Pré-Resposta'!A175</f>
        <v>167</v>
      </c>
      <c r="B177" s="256">
        <f>'Oport-Pré-Resposta'!B175</f>
        <v>0</v>
      </c>
      <c r="C177" s="230">
        <f>'Oport-Pré-Resposta'!C175</f>
        <v>0</v>
      </c>
      <c r="D177" s="257">
        <f>'Oport-Pré-Resposta'!D175</f>
        <v>0</v>
      </c>
      <c r="E177" s="257">
        <f>'Oport-Pré-Resposta'!E175</f>
        <v>0</v>
      </c>
      <c r="F177" s="232">
        <f>'Oport-Pré-Resposta'!I175</f>
        <v>0</v>
      </c>
      <c r="G177" s="233"/>
      <c r="H177" s="234"/>
      <c r="I177" s="235">
        <v>0</v>
      </c>
      <c r="J177" s="99">
        <f>'Oport-Pré-Resposta'!F175</f>
        <v>0</v>
      </c>
      <c r="K177" s="92">
        <f>'Oport-Pré-Resposta'!H175</f>
        <v>0</v>
      </c>
      <c r="L177" s="236">
        <f t="shared" si="5"/>
        <v>0</v>
      </c>
      <c r="M177" s="233"/>
      <c r="N177" s="235">
        <v>0</v>
      </c>
      <c r="O177" s="23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95"/>
      <c r="BD177" s="95"/>
      <c r="BE177" s="95"/>
      <c r="BF177" s="95"/>
      <c r="BG177" s="95"/>
      <c r="BH177" s="95"/>
      <c r="BI177" s="95"/>
      <c r="BJ177" s="95"/>
      <c r="BK177" s="95"/>
      <c r="BL177" s="95"/>
      <c r="BM177" s="95"/>
      <c r="BN177" s="95"/>
      <c r="BO177" s="95"/>
    </row>
    <row r="178" spans="1:67" s="96" customFormat="1" ht="12.75">
      <c r="A178" s="97">
        <f>'Oport-Pré-Resposta'!A176</f>
        <v>168</v>
      </c>
      <c r="B178" s="256">
        <f>'Oport-Pré-Resposta'!B176</f>
        <v>0</v>
      </c>
      <c r="C178" s="230">
        <f>'Oport-Pré-Resposta'!C176</f>
        <v>0</v>
      </c>
      <c r="D178" s="257">
        <f>'Oport-Pré-Resposta'!D176</f>
        <v>0</v>
      </c>
      <c r="E178" s="257">
        <f>'Oport-Pré-Resposta'!E176</f>
        <v>0</v>
      </c>
      <c r="F178" s="232">
        <f>'Oport-Pré-Resposta'!I176</f>
        <v>0</v>
      </c>
      <c r="G178" s="233"/>
      <c r="H178" s="234"/>
      <c r="I178" s="235">
        <v>0</v>
      </c>
      <c r="J178" s="99">
        <f>'Oport-Pré-Resposta'!F176</f>
        <v>0</v>
      </c>
      <c r="K178" s="92">
        <f>'Oport-Pré-Resposta'!H176</f>
        <v>0</v>
      </c>
      <c r="L178" s="236">
        <f t="shared" si="5"/>
        <v>0</v>
      </c>
      <c r="M178" s="233"/>
      <c r="N178" s="235">
        <v>0</v>
      </c>
      <c r="O178" s="23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</row>
    <row r="179" spans="1:67" s="96" customFormat="1" ht="12.75">
      <c r="A179" s="97">
        <f>'Oport-Pré-Resposta'!A177</f>
        <v>169</v>
      </c>
      <c r="B179" s="256">
        <f>'Oport-Pré-Resposta'!B177</f>
        <v>0</v>
      </c>
      <c r="C179" s="230">
        <f>'Oport-Pré-Resposta'!C177</f>
        <v>0</v>
      </c>
      <c r="D179" s="257">
        <f>'Oport-Pré-Resposta'!D177</f>
        <v>0</v>
      </c>
      <c r="E179" s="257">
        <f>'Oport-Pré-Resposta'!E177</f>
        <v>0</v>
      </c>
      <c r="F179" s="232">
        <f>'Oport-Pré-Resposta'!I177</f>
        <v>0</v>
      </c>
      <c r="G179" s="233"/>
      <c r="H179" s="234"/>
      <c r="I179" s="235">
        <v>0</v>
      </c>
      <c r="J179" s="99">
        <f>'Oport-Pré-Resposta'!F177</f>
        <v>0</v>
      </c>
      <c r="K179" s="92">
        <f>'Oport-Pré-Resposta'!H177</f>
        <v>0</v>
      </c>
      <c r="L179" s="236">
        <f t="shared" si="5"/>
        <v>0</v>
      </c>
      <c r="M179" s="233"/>
      <c r="N179" s="235">
        <v>0</v>
      </c>
      <c r="O179" s="23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</row>
    <row r="180" spans="1:67" s="96" customFormat="1" ht="12.75">
      <c r="A180" s="97">
        <f>'Oport-Pré-Resposta'!A178</f>
        <v>170</v>
      </c>
      <c r="B180" s="256">
        <f>'Oport-Pré-Resposta'!B178</f>
        <v>0</v>
      </c>
      <c r="C180" s="230">
        <f>'Oport-Pré-Resposta'!C178</f>
        <v>0</v>
      </c>
      <c r="D180" s="257">
        <f>'Oport-Pré-Resposta'!D178</f>
        <v>0</v>
      </c>
      <c r="E180" s="257">
        <f>'Oport-Pré-Resposta'!E178</f>
        <v>0</v>
      </c>
      <c r="F180" s="232">
        <f>'Oport-Pré-Resposta'!I178</f>
        <v>0</v>
      </c>
      <c r="G180" s="233"/>
      <c r="H180" s="234"/>
      <c r="I180" s="235">
        <v>0</v>
      </c>
      <c r="J180" s="99">
        <f>'Oport-Pré-Resposta'!F178</f>
        <v>0</v>
      </c>
      <c r="K180" s="92">
        <f>'Oport-Pré-Resposta'!H178</f>
        <v>0</v>
      </c>
      <c r="L180" s="236">
        <f t="shared" si="5"/>
        <v>0</v>
      </c>
      <c r="M180" s="233"/>
      <c r="N180" s="235">
        <v>0</v>
      </c>
      <c r="O180" s="23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95"/>
      <c r="BD180" s="95"/>
      <c r="BE180" s="95"/>
      <c r="BF180" s="95"/>
      <c r="BG180" s="95"/>
      <c r="BH180" s="95"/>
      <c r="BI180" s="95"/>
      <c r="BJ180" s="95"/>
      <c r="BK180" s="95"/>
      <c r="BL180" s="95"/>
      <c r="BM180" s="95"/>
      <c r="BN180" s="95"/>
      <c r="BO180" s="95"/>
    </row>
    <row r="181" spans="1:67" s="96" customFormat="1" ht="12.75">
      <c r="A181" s="97">
        <f>'Oport-Pré-Resposta'!A179</f>
        <v>171</v>
      </c>
      <c r="B181" s="256">
        <f>'Oport-Pré-Resposta'!B179</f>
        <v>0</v>
      </c>
      <c r="C181" s="230">
        <f>'Oport-Pré-Resposta'!C179</f>
        <v>0</v>
      </c>
      <c r="D181" s="257">
        <f>'Oport-Pré-Resposta'!D179</f>
        <v>0</v>
      </c>
      <c r="E181" s="257">
        <f>'Oport-Pré-Resposta'!E179</f>
        <v>0</v>
      </c>
      <c r="F181" s="232">
        <f>'Oport-Pré-Resposta'!I179</f>
        <v>0</v>
      </c>
      <c r="G181" s="233"/>
      <c r="H181" s="234"/>
      <c r="I181" s="235">
        <v>0</v>
      </c>
      <c r="J181" s="99">
        <f>'Oport-Pré-Resposta'!F179</f>
        <v>0</v>
      </c>
      <c r="K181" s="92">
        <f>'Oport-Pré-Resposta'!H179</f>
        <v>0</v>
      </c>
      <c r="L181" s="236">
        <f t="shared" si="5"/>
        <v>0</v>
      </c>
      <c r="M181" s="233"/>
      <c r="N181" s="235">
        <v>0</v>
      </c>
      <c r="O181" s="23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95"/>
      <c r="BD181" s="95"/>
      <c r="BE181" s="95"/>
      <c r="BF181" s="95"/>
      <c r="BG181" s="95"/>
      <c r="BH181" s="95"/>
      <c r="BI181" s="95"/>
      <c r="BJ181" s="95"/>
      <c r="BK181" s="95"/>
      <c r="BL181" s="95"/>
      <c r="BM181" s="95"/>
      <c r="BN181" s="95"/>
      <c r="BO181" s="95"/>
    </row>
    <row r="182" spans="1:67" s="96" customFormat="1" ht="12.75">
      <c r="A182" s="97">
        <f>'Oport-Pré-Resposta'!A180</f>
        <v>172</v>
      </c>
      <c r="B182" s="256">
        <f>'Oport-Pré-Resposta'!B180</f>
        <v>0</v>
      </c>
      <c r="C182" s="230">
        <f>'Oport-Pré-Resposta'!C180</f>
        <v>0</v>
      </c>
      <c r="D182" s="257">
        <f>'Oport-Pré-Resposta'!D180</f>
        <v>0</v>
      </c>
      <c r="E182" s="257">
        <f>'Oport-Pré-Resposta'!E180</f>
        <v>0</v>
      </c>
      <c r="F182" s="232">
        <f>'Oport-Pré-Resposta'!I180</f>
        <v>0</v>
      </c>
      <c r="G182" s="233"/>
      <c r="H182" s="234"/>
      <c r="I182" s="235">
        <v>0</v>
      </c>
      <c r="J182" s="99">
        <f>'Oport-Pré-Resposta'!F180</f>
        <v>0</v>
      </c>
      <c r="K182" s="92">
        <f>'Oport-Pré-Resposta'!H180</f>
        <v>0</v>
      </c>
      <c r="L182" s="236">
        <f t="shared" si="5"/>
        <v>0</v>
      </c>
      <c r="M182" s="233"/>
      <c r="N182" s="235">
        <v>0</v>
      </c>
      <c r="O182" s="23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5"/>
      <c r="BJ182" s="95"/>
      <c r="BK182" s="95"/>
      <c r="BL182" s="95"/>
      <c r="BM182" s="95"/>
      <c r="BN182" s="95"/>
      <c r="BO182" s="95"/>
    </row>
    <row r="183" spans="1:67" s="96" customFormat="1" ht="12.75">
      <c r="A183" s="97">
        <f>'Oport-Pré-Resposta'!A181</f>
        <v>173</v>
      </c>
      <c r="B183" s="256">
        <f>'Oport-Pré-Resposta'!B181</f>
        <v>0</v>
      </c>
      <c r="C183" s="230">
        <f>'Oport-Pré-Resposta'!C181</f>
        <v>0</v>
      </c>
      <c r="D183" s="257">
        <f>'Oport-Pré-Resposta'!D181</f>
        <v>0</v>
      </c>
      <c r="E183" s="257">
        <f>'Oport-Pré-Resposta'!E181</f>
        <v>0</v>
      </c>
      <c r="F183" s="232">
        <f>'Oport-Pré-Resposta'!I181</f>
        <v>0</v>
      </c>
      <c r="G183" s="233"/>
      <c r="H183" s="234"/>
      <c r="I183" s="235">
        <v>0</v>
      </c>
      <c r="J183" s="99">
        <f>'Oport-Pré-Resposta'!F181</f>
        <v>0</v>
      </c>
      <c r="K183" s="92">
        <f>'Oport-Pré-Resposta'!H181</f>
        <v>0</v>
      </c>
      <c r="L183" s="236">
        <f t="shared" si="5"/>
        <v>0</v>
      </c>
      <c r="M183" s="233"/>
      <c r="N183" s="235">
        <v>0</v>
      </c>
      <c r="O183" s="23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  <c r="BN183" s="95"/>
      <c r="BO183" s="95"/>
    </row>
    <row r="184" spans="1:67" s="96" customFormat="1" ht="12.75">
      <c r="A184" s="97">
        <f>'Oport-Pré-Resposta'!A182</f>
        <v>174</v>
      </c>
      <c r="B184" s="256">
        <f>'Oport-Pré-Resposta'!B182</f>
        <v>0</v>
      </c>
      <c r="C184" s="230">
        <f>'Oport-Pré-Resposta'!C182</f>
        <v>0</v>
      </c>
      <c r="D184" s="257">
        <f>'Oport-Pré-Resposta'!D182</f>
        <v>0</v>
      </c>
      <c r="E184" s="257">
        <f>'Oport-Pré-Resposta'!E182</f>
        <v>0</v>
      </c>
      <c r="F184" s="232">
        <f>'Oport-Pré-Resposta'!I182</f>
        <v>0</v>
      </c>
      <c r="G184" s="233"/>
      <c r="H184" s="234"/>
      <c r="I184" s="235">
        <v>0</v>
      </c>
      <c r="J184" s="99">
        <f>'Oport-Pré-Resposta'!F182</f>
        <v>0</v>
      </c>
      <c r="K184" s="92">
        <f>'Oport-Pré-Resposta'!H182</f>
        <v>0</v>
      </c>
      <c r="L184" s="236">
        <f t="shared" si="5"/>
        <v>0</v>
      </c>
      <c r="M184" s="233"/>
      <c r="N184" s="235">
        <v>0</v>
      </c>
      <c r="O184" s="23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  <c r="BN184" s="95"/>
      <c r="BO184" s="95"/>
    </row>
    <row r="185" spans="1:67" s="96" customFormat="1" ht="12.75">
      <c r="A185" s="97">
        <f>'Oport-Pré-Resposta'!A183</f>
        <v>175</v>
      </c>
      <c r="B185" s="256">
        <f>'Oport-Pré-Resposta'!B183</f>
        <v>0</v>
      </c>
      <c r="C185" s="230">
        <f>'Oport-Pré-Resposta'!C183</f>
        <v>0</v>
      </c>
      <c r="D185" s="257">
        <f>'Oport-Pré-Resposta'!D183</f>
        <v>0</v>
      </c>
      <c r="E185" s="257">
        <f>'Oport-Pré-Resposta'!E183</f>
        <v>0</v>
      </c>
      <c r="F185" s="232">
        <f>'Oport-Pré-Resposta'!I183</f>
        <v>0</v>
      </c>
      <c r="G185" s="233"/>
      <c r="H185" s="234"/>
      <c r="I185" s="235">
        <v>0</v>
      </c>
      <c r="J185" s="99">
        <f>'Oport-Pré-Resposta'!F183</f>
        <v>0</v>
      </c>
      <c r="K185" s="92">
        <f>'Oport-Pré-Resposta'!H183</f>
        <v>0</v>
      </c>
      <c r="L185" s="236">
        <f t="shared" si="5"/>
        <v>0</v>
      </c>
      <c r="M185" s="233"/>
      <c r="N185" s="235">
        <v>0</v>
      </c>
      <c r="O185" s="23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</row>
    <row r="186" spans="1:67" s="96" customFormat="1" ht="12.75">
      <c r="A186" s="97">
        <f>'Oport-Pré-Resposta'!A184</f>
        <v>176</v>
      </c>
      <c r="B186" s="256">
        <f>'Oport-Pré-Resposta'!B184</f>
        <v>0</v>
      </c>
      <c r="C186" s="230">
        <f>'Oport-Pré-Resposta'!C184</f>
        <v>0</v>
      </c>
      <c r="D186" s="257">
        <f>'Oport-Pré-Resposta'!D184</f>
        <v>0</v>
      </c>
      <c r="E186" s="257">
        <f>'Oport-Pré-Resposta'!E184</f>
        <v>0</v>
      </c>
      <c r="F186" s="232">
        <f>'Oport-Pré-Resposta'!I184</f>
        <v>0</v>
      </c>
      <c r="G186" s="233"/>
      <c r="H186" s="234"/>
      <c r="I186" s="235">
        <v>0</v>
      </c>
      <c r="J186" s="99">
        <f>'Oport-Pré-Resposta'!F184</f>
        <v>0</v>
      </c>
      <c r="K186" s="92">
        <f>'Oport-Pré-Resposta'!H184</f>
        <v>0</v>
      </c>
      <c r="L186" s="236">
        <f t="shared" si="5"/>
        <v>0</v>
      </c>
      <c r="M186" s="233"/>
      <c r="N186" s="235">
        <v>0</v>
      </c>
      <c r="O186" s="23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</row>
    <row r="187" spans="1:67" s="96" customFormat="1" ht="12.75">
      <c r="A187" s="97">
        <f>'Oport-Pré-Resposta'!A185</f>
        <v>177</v>
      </c>
      <c r="B187" s="256">
        <f>'Oport-Pré-Resposta'!B185</f>
        <v>0</v>
      </c>
      <c r="C187" s="230">
        <f>'Oport-Pré-Resposta'!C185</f>
        <v>0</v>
      </c>
      <c r="D187" s="257">
        <f>'Oport-Pré-Resposta'!D185</f>
        <v>0</v>
      </c>
      <c r="E187" s="257">
        <f>'Oport-Pré-Resposta'!E185</f>
        <v>0</v>
      </c>
      <c r="F187" s="232">
        <f>'Oport-Pré-Resposta'!I185</f>
        <v>0</v>
      </c>
      <c r="G187" s="233"/>
      <c r="H187" s="234"/>
      <c r="I187" s="235">
        <v>0</v>
      </c>
      <c r="J187" s="99">
        <f>'Oport-Pré-Resposta'!F185</f>
        <v>0</v>
      </c>
      <c r="K187" s="92">
        <f>'Oport-Pré-Resposta'!H185</f>
        <v>0</v>
      </c>
      <c r="L187" s="236">
        <f t="shared" si="5"/>
        <v>0</v>
      </c>
      <c r="M187" s="233"/>
      <c r="N187" s="235">
        <v>0</v>
      </c>
      <c r="O187" s="23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  <c r="AW187" s="95"/>
      <c r="AX187" s="95"/>
      <c r="AY187" s="95"/>
      <c r="AZ187" s="95"/>
      <c r="BA187" s="95"/>
      <c r="BB187" s="95"/>
      <c r="BC187" s="95"/>
      <c r="BD187" s="95"/>
      <c r="BE187" s="95"/>
      <c r="BF187" s="95"/>
      <c r="BG187" s="95"/>
      <c r="BH187" s="95"/>
      <c r="BI187" s="95"/>
      <c r="BJ187" s="95"/>
      <c r="BK187" s="95"/>
      <c r="BL187" s="95"/>
      <c r="BM187" s="95"/>
      <c r="BN187" s="95"/>
      <c r="BO187" s="95"/>
    </row>
    <row r="188" spans="1:67" s="96" customFormat="1" ht="12.75">
      <c r="A188" s="97">
        <f>'Oport-Pré-Resposta'!A186</f>
        <v>178</v>
      </c>
      <c r="B188" s="256">
        <f>'Oport-Pré-Resposta'!B186</f>
        <v>0</v>
      </c>
      <c r="C188" s="230">
        <f>'Oport-Pré-Resposta'!C186</f>
        <v>0</v>
      </c>
      <c r="D188" s="257">
        <f>'Oport-Pré-Resposta'!D186</f>
        <v>0</v>
      </c>
      <c r="E188" s="257">
        <f>'Oport-Pré-Resposta'!E186</f>
        <v>0</v>
      </c>
      <c r="F188" s="232">
        <f>'Oport-Pré-Resposta'!I186</f>
        <v>0</v>
      </c>
      <c r="G188" s="233"/>
      <c r="H188" s="234"/>
      <c r="I188" s="235">
        <v>0</v>
      </c>
      <c r="J188" s="99">
        <f>'Oport-Pré-Resposta'!F186</f>
        <v>0</v>
      </c>
      <c r="K188" s="92">
        <f>'Oport-Pré-Resposta'!H186</f>
        <v>0</v>
      </c>
      <c r="L188" s="236">
        <f t="shared" si="5"/>
        <v>0</v>
      </c>
      <c r="M188" s="233"/>
      <c r="N188" s="235">
        <v>0</v>
      </c>
      <c r="O188" s="23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95"/>
      <c r="AY188" s="95"/>
      <c r="AZ188" s="95"/>
      <c r="BA188" s="95"/>
      <c r="BB188" s="95"/>
      <c r="BC188" s="95"/>
      <c r="BD188" s="95"/>
      <c r="BE188" s="95"/>
      <c r="BF188" s="95"/>
      <c r="BG188" s="95"/>
      <c r="BH188" s="95"/>
      <c r="BI188" s="95"/>
      <c r="BJ188" s="95"/>
      <c r="BK188" s="95"/>
      <c r="BL188" s="95"/>
      <c r="BM188" s="95"/>
      <c r="BN188" s="95"/>
      <c r="BO188" s="95"/>
    </row>
    <row r="189" spans="1:67" s="96" customFormat="1" ht="12.75">
      <c r="A189" s="97">
        <f>'Oport-Pré-Resposta'!A187</f>
        <v>179</v>
      </c>
      <c r="B189" s="256">
        <f>'Oport-Pré-Resposta'!B187</f>
        <v>0</v>
      </c>
      <c r="C189" s="230">
        <f>'Oport-Pré-Resposta'!C187</f>
        <v>0</v>
      </c>
      <c r="D189" s="257">
        <f>'Oport-Pré-Resposta'!D187</f>
        <v>0</v>
      </c>
      <c r="E189" s="257">
        <f>'Oport-Pré-Resposta'!E187</f>
        <v>0</v>
      </c>
      <c r="F189" s="232">
        <f>'Oport-Pré-Resposta'!I187</f>
        <v>0</v>
      </c>
      <c r="G189" s="233"/>
      <c r="H189" s="234"/>
      <c r="I189" s="235">
        <v>0</v>
      </c>
      <c r="J189" s="99">
        <f>'Oport-Pré-Resposta'!F187</f>
        <v>0</v>
      </c>
      <c r="K189" s="92">
        <f>'Oport-Pré-Resposta'!H187</f>
        <v>0</v>
      </c>
      <c r="L189" s="236">
        <f t="shared" si="5"/>
        <v>0</v>
      </c>
      <c r="M189" s="233"/>
      <c r="N189" s="235">
        <v>0</v>
      </c>
      <c r="O189" s="23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95"/>
      <c r="BD189" s="95"/>
      <c r="BE189" s="95"/>
      <c r="BF189" s="95"/>
      <c r="BG189" s="95"/>
      <c r="BH189" s="95"/>
      <c r="BI189" s="95"/>
      <c r="BJ189" s="95"/>
      <c r="BK189" s="95"/>
      <c r="BL189" s="95"/>
      <c r="BM189" s="95"/>
      <c r="BN189" s="95"/>
      <c r="BO189" s="95"/>
    </row>
    <row r="190" spans="1:67" s="96" customFormat="1" ht="12.75">
      <c r="A190" s="97">
        <f>'Oport-Pré-Resposta'!A188</f>
        <v>180</v>
      </c>
      <c r="B190" s="256">
        <f>'Oport-Pré-Resposta'!B188</f>
        <v>0</v>
      </c>
      <c r="C190" s="230">
        <f>'Oport-Pré-Resposta'!C188</f>
        <v>0</v>
      </c>
      <c r="D190" s="257">
        <f>'Oport-Pré-Resposta'!D188</f>
        <v>0</v>
      </c>
      <c r="E190" s="257">
        <f>'Oport-Pré-Resposta'!E188</f>
        <v>0</v>
      </c>
      <c r="F190" s="232">
        <f>'Oport-Pré-Resposta'!I188</f>
        <v>0</v>
      </c>
      <c r="G190" s="233"/>
      <c r="H190" s="234"/>
      <c r="I190" s="235">
        <v>0</v>
      </c>
      <c r="J190" s="99">
        <f>'Oport-Pré-Resposta'!F188</f>
        <v>0</v>
      </c>
      <c r="K190" s="92">
        <f>'Oport-Pré-Resposta'!H188</f>
        <v>0</v>
      </c>
      <c r="L190" s="236">
        <f t="shared" si="5"/>
        <v>0</v>
      </c>
      <c r="M190" s="233"/>
      <c r="N190" s="235">
        <v>0</v>
      </c>
      <c r="O190" s="23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5"/>
      <c r="BJ190" s="95"/>
      <c r="BK190" s="95"/>
      <c r="BL190" s="95"/>
      <c r="BM190" s="95"/>
      <c r="BN190" s="95"/>
      <c r="BO190" s="95"/>
    </row>
    <row r="191" spans="1:67" s="96" customFormat="1" ht="12.75">
      <c r="A191" s="97">
        <f>'Oport-Pré-Resposta'!A189</f>
        <v>181</v>
      </c>
      <c r="B191" s="256">
        <f>'Oport-Pré-Resposta'!B189</f>
        <v>0</v>
      </c>
      <c r="C191" s="230">
        <f>'Oport-Pré-Resposta'!C189</f>
        <v>0</v>
      </c>
      <c r="D191" s="257">
        <f>'Oport-Pré-Resposta'!D189</f>
        <v>0</v>
      </c>
      <c r="E191" s="257">
        <f>'Oport-Pré-Resposta'!E189</f>
        <v>0</v>
      </c>
      <c r="F191" s="232">
        <f>'Oport-Pré-Resposta'!I189</f>
        <v>0</v>
      </c>
      <c r="G191" s="233"/>
      <c r="H191" s="234"/>
      <c r="I191" s="235">
        <v>0</v>
      </c>
      <c r="J191" s="99">
        <f>'Oport-Pré-Resposta'!F189</f>
        <v>0</v>
      </c>
      <c r="K191" s="92">
        <f>'Oport-Pré-Resposta'!H189</f>
        <v>0</v>
      </c>
      <c r="L191" s="236">
        <f t="shared" si="5"/>
        <v>0</v>
      </c>
      <c r="M191" s="233"/>
      <c r="N191" s="235">
        <v>0</v>
      </c>
      <c r="O191" s="23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  <c r="BM191" s="95"/>
      <c r="BN191" s="95"/>
      <c r="BO191" s="95"/>
    </row>
    <row r="192" spans="1:67" s="96" customFormat="1" ht="12.75">
      <c r="A192" s="97">
        <f>'Oport-Pré-Resposta'!A190</f>
        <v>182</v>
      </c>
      <c r="B192" s="256">
        <f>'Oport-Pré-Resposta'!B190</f>
        <v>0</v>
      </c>
      <c r="C192" s="230">
        <f>'Oport-Pré-Resposta'!C190</f>
        <v>0</v>
      </c>
      <c r="D192" s="257">
        <f>'Oport-Pré-Resposta'!D190</f>
        <v>0</v>
      </c>
      <c r="E192" s="257">
        <f>'Oport-Pré-Resposta'!E190</f>
        <v>0</v>
      </c>
      <c r="F192" s="232">
        <f>'Oport-Pré-Resposta'!I190</f>
        <v>0</v>
      </c>
      <c r="G192" s="233"/>
      <c r="H192" s="234"/>
      <c r="I192" s="235">
        <v>0</v>
      </c>
      <c r="J192" s="99">
        <f>'Oport-Pré-Resposta'!F190</f>
        <v>0</v>
      </c>
      <c r="K192" s="92">
        <f>'Oport-Pré-Resposta'!H190</f>
        <v>0</v>
      </c>
      <c r="L192" s="236">
        <f t="shared" si="5"/>
        <v>0</v>
      </c>
      <c r="M192" s="233"/>
      <c r="N192" s="235">
        <v>0</v>
      </c>
      <c r="O192" s="23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  <c r="BN192" s="95"/>
      <c r="BO192" s="95"/>
    </row>
    <row r="193" spans="1:67" s="96" customFormat="1" ht="12.75">
      <c r="A193" s="97">
        <f>'Oport-Pré-Resposta'!A191</f>
        <v>183</v>
      </c>
      <c r="B193" s="256">
        <f>'Oport-Pré-Resposta'!B191</f>
        <v>0</v>
      </c>
      <c r="C193" s="230">
        <f>'Oport-Pré-Resposta'!C191</f>
        <v>0</v>
      </c>
      <c r="D193" s="257">
        <f>'Oport-Pré-Resposta'!D191</f>
        <v>0</v>
      </c>
      <c r="E193" s="257">
        <f>'Oport-Pré-Resposta'!E191</f>
        <v>0</v>
      </c>
      <c r="F193" s="232">
        <f>'Oport-Pré-Resposta'!I191</f>
        <v>0</v>
      </c>
      <c r="G193" s="233"/>
      <c r="H193" s="234"/>
      <c r="I193" s="235">
        <v>0</v>
      </c>
      <c r="J193" s="99">
        <f>'Oport-Pré-Resposta'!F191</f>
        <v>0</v>
      </c>
      <c r="K193" s="92">
        <f>'Oport-Pré-Resposta'!H191</f>
        <v>0</v>
      </c>
      <c r="L193" s="236">
        <f t="shared" si="5"/>
        <v>0</v>
      </c>
      <c r="M193" s="233"/>
      <c r="N193" s="235">
        <v>0</v>
      </c>
      <c r="O193" s="23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</row>
    <row r="194" spans="1:67" s="96" customFormat="1" ht="12.75">
      <c r="A194" s="97">
        <f>'Oport-Pré-Resposta'!A192</f>
        <v>184</v>
      </c>
      <c r="B194" s="256">
        <f>'Oport-Pré-Resposta'!B192</f>
        <v>0</v>
      </c>
      <c r="C194" s="230">
        <f>'Oport-Pré-Resposta'!C192</f>
        <v>0</v>
      </c>
      <c r="D194" s="257">
        <f>'Oport-Pré-Resposta'!D192</f>
        <v>0</v>
      </c>
      <c r="E194" s="257">
        <f>'Oport-Pré-Resposta'!E192</f>
        <v>0</v>
      </c>
      <c r="F194" s="232">
        <f>'Oport-Pré-Resposta'!I192</f>
        <v>0</v>
      </c>
      <c r="G194" s="233"/>
      <c r="H194" s="234"/>
      <c r="I194" s="235">
        <v>0</v>
      </c>
      <c r="J194" s="99">
        <f>'Oport-Pré-Resposta'!F192</f>
        <v>0</v>
      </c>
      <c r="K194" s="92">
        <f>'Oport-Pré-Resposta'!H192</f>
        <v>0</v>
      </c>
      <c r="L194" s="236">
        <f t="shared" si="5"/>
        <v>0</v>
      </c>
      <c r="M194" s="233"/>
      <c r="N194" s="235">
        <v>0</v>
      </c>
      <c r="O194" s="23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  <c r="BN194" s="95"/>
      <c r="BO194" s="95"/>
    </row>
    <row r="195" spans="1:67" s="96" customFormat="1" ht="12.75">
      <c r="A195" s="97">
        <f>'Oport-Pré-Resposta'!A193</f>
        <v>185</v>
      </c>
      <c r="B195" s="256">
        <f>'Oport-Pré-Resposta'!B193</f>
        <v>0</v>
      </c>
      <c r="C195" s="230">
        <f>'Oport-Pré-Resposta'!C193</f>
        <v>0</v>
      </c>
      <c r="D195" s="257">
        <f>'Oport-Pré-Resposta'!D193</f>
        <v>0</v>
      </c>
      <c r="E195" s="257">
        <f>'Oport-Pré-Resposta'!E193</f>
        <v>0</v>
      </c>
      <c r="F195" s="232">
        <f>'Oport-Pré-Resposta'!I193</f>
        <v>0</v>
      </c>
      <c r="G195" s="233"/>
      <c r="H195" s="234"/>
      <c r="I195" s="235">
        <v>0</v>
      </c>
      <c r="J195" s="99">
        <f>'Oport-Pré-Resposta'!F193</f>
        <v>0</v>
      </c>
      <c r="K195" s="92">
        <f>'Oport-Pré-Resposta'!H193</f>
        <v>0</v>
      </c>
      <c r="L195" s="236">
        <f t="shared" si="5"/>
        <v>0</v>
      </c>
      <c r="M195" s="233"/>
      <c r="N195" s="235">
        <v>0</v>
      </c>
      <c r="O195" s="23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</row>
    <row r="196" spans="1:67" s="96" customFormat="1" ht="12.75">
      <c r="A196" s="97">
        <f>'Oport-Pré-Resposta'!A194</f>
        <v>186</v>
      </c>
      <c r="B196" s="256">
        <f>'Oport-Pré-Resposta'!B194</f>
        <v>0</v>
      </c>
      <c r="C196" s="230">
        <f>'Oport-Pré-Resposta'!C194</f>
        <v>0</v>
      </c>
      <c r="D196" s="257">
        <f>'Oport-Pré-Resposta'!D194</f>
        <v>0</v>
      </c>
      <c r="E196" s="257">
        <f>'Oport-Pré-Resposta'!E194</f>
        <v>0</v>
      </c>
      <c r="F196" s="232">
        <f>'Oport-Pré-Resposta'!I194</f>
        <v>0</v>
      </c>
      <c r="G196" s="233"/>
      <c r="H196" s="234"/>
      <c r="I196" s="235">
        <v>0</v>
      </c>
      <c r="J196" s="99">
        <f>'Oport-Pré-Resposta'!F194</f>
        <v>0</v>
      </c>
      <c r="K196" s="92">
        <f>'Oport-Pré-Resposta'!H194</f>
        <v>0</v>
      </c>
      <c r="L196" s="236">
        <f t="shared" si="5"/>
        <v>0</v>
      </c>
      <c r="M196" s="233"/>
      <c r="N196" s="235">
        <v>0</v>
      </c>
      <c r="O196" s="23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  <c r="BO196" s="95"/>
    </row>
    <row r="197" spans="1:67" s="96" customFormat="1" ht="12.75">
      <c r="A197" s="97">
        <f>'Oport-Pré-Resposta'!A195</f>
        <v>187</v>
      </c>
      <c r="B197" s="256">
        <f>'Oport-Pré-Resposta'!B195</f>
        <v>0</v>
      </c>
      <c r="C197" s="230">
        <f>'Oport-Pré-Resposta'!C195</f>
        <v>0</v>
      </c>
      <c r="D197" s="257">
        <f>'Oport-Pré-Resposta'!D195</f>
        <v>0</v>
      </c>
      <c r="E197" s="257">
        <f>'Oport-Pré-Resposta'!E195</f>
        <v>0</v>
      </c>
      <c r="F197" s="232">
        <f>'Oport-Pré-Resposta'!I195</f>
        <v>0</v>
      </c>
      <c r="G197" s="233"/>
      <c r="H197" s="234"/>
      <c r="I197" s="235">
        <v>0</v>
      </c>
      <c r="J197" s="99">
        <f>'Oport-Pré-Resposta'!F195</f>
        <v>0</v>
      </c>
      <c r="K197" s="92">
        <f>'Oport-Pré-Resposta'!H195</f>
        <v>0</v>
      </c>
      <c r="L197" s="236">
        <f t="shared" si="5"/>
        <v>0</v>
      </c>
      <c r="M197" s="233"/>
      <c r="N197" s="235">
        <v>0</v>
      </c>
      <c r="O197" s="23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  <c r="BM197" s="95"/>
      <c r="BN197" s="95"/>
      <c r="BO197" s="95"/>
    </row>
    <row r="198" spans="1:67" s="96" customFormat="1" ht="12.75">
      <c r="A198" s="97">
        <f>'Oport-Pré-Resposta'!A196</f>
        <v>188</v>
      </c>
      <c r="B198" s="256">
        <f>'Oport-Pré-Resposta'!B196</f>
        <v>0</v>
      </c>
      <c r="C198" s="230">
        <f>'Oport-Pré-Resposta'!C196</f>
        <v>0</v>
      </c>
      <c r="D198" s="257">
        <f>'Oport-Pré-Resposta'!D196</f>
        <v>0</v>
      </c>
      <c r="E198" s="257">
        <f>'Oport-Pré-Resposta'!E196</f>
        <v>0</v>
      </c>
      <c r="F198" s="232">
        <f>'Oport-Pré-Resposta'!I196</f>
        <v>0</v>
      </c>
      <c r="G198" s="233"/>
      <c r="H198" s="234"/>
      <c r="I198" s="235">
        <v>0</v>
      </c>
      <c r="J198" s="99">
        <f>'Oport-Pré-Resposta'!F196</f>
        <v>0</v>
      </c>
      <c r="K198" s="92">
        <f>'Oport-Pré-Resposta'!H196</f>
        <v>0</v>
      </c>
      <c r="L198" s="236">
        <f t="shared" si="5"/>
        <v>0</v>
      </c>
      <c r="M198" s="233"/>
      <c r="N198" s="235">
        <v>0</v>
      </c>
      <c r="O198" s="23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  <c r="BN198" s="95"/>
      <c r="BO198" s="95"/>
    </row>
    <row r="199" spans="1:67" s="96" customFormat="1" ht="12.75">
      <c r="A199" s="97">
        <f>'Oport-Pré-Resposta'!A197</f>
        <v>189</v>
      </c>
      <c r="B199" s="256">
        <f>'Oport-Pré-Resposta'!B197</f>
        <v>0</v>
      </c>
      <c r="C199" s="230">
        <f>'Oport-Pré-Resposta'!C197</f>
        <v>0</v>
      </c>
      <c r="D199" s="257">
        <f>'Oport-Pré-Resposta'!D197</f>
        <v>0</v>
      </c>
      <c r="E199" s="257">
        <f>'Oport-Pré-Resposta'!E197</f>
        <v>0</v>
      </c>
      <c r="F199" s="232">
        <f>'Oport-Pré-Resposta'!I197</f>
        <v>0</v>
      </c>
      <c r="G199" s="233"/>
      <c r="H199" s="234"/>
      <c r="I199" s="235">
        <v>0</v>
      </c>
      <c r="J199" s="99">
        <f>'Oport-Pré-Resposta'!F197</f>
        <v>0</v>
      </c>
      <c r="K199" s="92">
        <f>'Oport-Pré-Resposta'!H197</f>
        <v>0</v>
      </c>
      <c r="L199" s="236">
        <f t="shared" si="5"/>
        <v>0</v>
      </c>
      <c r="M199" s="233"/>
      <c r="N199" s="235">
        <v>0</v>
      </c>
      <c r="O199" s="23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  <c r="BM199" s="95"/>
      <c r="BN199" s="95"/>
      <c r="BO199" s="95"/>
    </row>
    <row r="200" spans="1:67" s="96" customFormat="1" ht="12.75">
      <c r="A200" s="97">
        <f>'Oport-Pré-Resposta'!A198</f>
        <v>190</v>
      </c>
      <c r="B200" s="256">
        <f>'Oport-Pré-Resposta'!B198</f>
        <v>0</v>
      </c>
      <c r="C200" s="230">
        <f>'Oport-Pré-Resposta'!C198</f>
        <v>0</v>
      </c>
      <c r="D200" s="257">
        <f>'Oport-Pré-Resposta'!D198</f>
        <v>0</v>
      </c>
      <c r="E200" s="257">
        <f>'Oport-Pré-Resposta'!E198</f>
        <v>0</v>
      </c>
      <c r="F200" s="232">
        <f>'Oport-Pré-Resposta'!I198</f>
        <v>0</v>
      </c>
      <c r="G200" s="233"/>
      <c r="H200" s="234"/>
      <c r="I200" s="235">
        <v>0</v>
      </c>
      <c r="J200" s="99">
        <f>'Oport-Pré-Resposta'!F198</f>
        <v>0</v>
      </c>
      <c r="K200" s="92">
        <f>'Oport-Pré-Resposta'!H198</f>
        <v>0</v>
      </c>
      <c r="L200" s="236">
        <f t="shared" si="5"/>
        <v>0</v>
      </c>
      <c r="M200" s="233"/>
      <c r="N200" s="235">
        <v>0</v>
      </c>
      <c r="O200" s="23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95"/>
      <c r="BD200" s="95"/>
      <c r="BE200" s="95"/>
      <c r="BF200" s="95"/>
      <c r="BG200" s="95"/>
      <c r="BH200" s="95"/>
      <c r="BI200" s="95"/>
      <c r="BJ200" s="95"/>
      <c r="BK200" s="95"/>
      <c r="BL200" s="95"/>
      <c r="BM200" s="95"/>
      <c r="BN200" s="95"/>
      <c r="BO200" s="95"/>
    </row>
    <row r="201" spans="1:67" s="96" customFormat="1" ht="12.75">
      <c r="A201" s="97">
        <f>'Oport-Pré-Resposta'!A199</f>
        <v>191</v>
      </c>
      <c r="B201" s="256">
        <f>'Oport-Pré-Resposta'!B199</f>
        <v>0</v>
      </c>
      <c r="C201" s="230">
        <f>'Oport-Pré-Resposta'!C199</f>
        <v>0</v>
      </c>
      <c r="D201" s="257">
        <f>'Oport-Pré-Resposta'!D199</f>
        <v>0</v>
      </c>
      <c r="E201" s="257">
        <f>'Oport-Pré-Resposta'!E199</f>
        <v>0</v>
      </c>
      <c r="F201" s="232">
        <f>'Oport-Pré-Resposta'!I199</f>
        <v>0</v>
      </c>
      <c r="G201" s="233"/>
      <c r="H201" s="234"/>
      <c r="I201" s="235">
        <v>0</v>
      </c>
      <c r="J201" s="99">
        <f>'Oport-Pré-Resposta'!F199</f>
        <v>0</v>
      </c>
      <c r="K201" s="92">
        <f>'Oport-Pré-Resposta'!H199</f>
        <v>0</v>
      </c>
      <c r="L201" s="236">
        <f t="shared" si="5"/>
        <v>0</v>
      </c>
      <c r="M201" s="233"/>
      <c r="N201" s="235">
        <v>0</v>
      </c>
      <c r="O201" s="23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95"/>
      <c r="BA201" s="95"/>
      <c r="BB201" s="95"/>
      <c r="BC201" s="95"/>
      <c r="BD201" s="95"/>
      <c r="BE201" s="95"/>
      <c r="BF201" s="95"/>
      <c r="BG201" s="95"/>
      <c r="BH201" s="95"/>
      <c r="BI201" s="95"/>
      <c r="BJ201" s="95"/>
      <c r="BK201" s="95"/>
      <c r="BL201" s="95"/>
      <c r="BM201" s="95"/>
      <c r="BN201" s="95"/>
      <c r="BO201" s="95"/>
    </row>
    <row r="202" spans="1:67" s="96" customFormat="1" ht="12.75">
      <c r="A202" s="97">
        <f>'Oport-Pré-Resposta'!A200</f>
        <v>192</v>
      </c>
      <c r="B202" s="256">
        <f>'Oport-Pré-Resposta'!B200</f>
        <v>0</v>
      </c>
      <c r="C202" s="230">
        <f>'Oport-Pré-Resposta'!C200</f>
        <v>0</v>
      </c>
      <c r="D202" s="257">
        <f>'Oport-Pré-Resposta'!D200</f>
        <v>0</v>
      </c>
      <c r="E202" s="257">
        <f>'Oport-Pré-Resposta'!E200</f>
        <v>0</v>
      </c>
      <c r="F202" s="232">
        <f>'Oport-Pré-Resposta'!I200</f>
        <v>0</v>
      </c>
      <c r="G202" s="233"/>
      <c r="H202" s="234"/>
      <c r="I202" s="235">
        <v>0</v>
      </c>
      <c r="J202" s="99">
        <f>'Oport-Pré-Resposta'!F200</f>
        <v>0</v>
      </c>
      <c r="K202" s="92">
        <f>'Oport-Pré-Resposta'!H200</f>
        <v>0</v>
      </c>
      <c r="L202" s="236">
        <f t="shared" si="5"/>
        <v>0</v>
      </c>
      <c r="M202" s="233"/>
      <c r="N202" s="235">
        <v>0</v>
      </c>
      <c r="O202" s="23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</row>
    <row r="203" spans="1:67" s="96" customFormat="1" ht="12.75">
      <c r="A203" s="97">
        <f>'Oport-Pré-Resposta'!A201</f>
        <v>193</v>
      </c>
      <c r="B203" s="256">
        <f>'Oport-Pré-Resposta'!B201</f>
        <v>0</v>
      </c>
      <c r="C203" s="230">
        <f>'Oport-Pré-Resposta'!C201</f>
        <v>0</v>
      </c>
      <c r="D203" s="257">
        <f>'Oport-Pré-Resposta'!D201</f>
        <v>0</v>
      </c>
      <c r="E203" s="257">
        <f>'Oport-Pré-Resposta'!E201</f>
        <v>0</v>
      </c>
      <c r="F203" s="232">
        <f>'Oport-Pré-Resposta'!I201</f>
        <v>0</v>
      </c>
      <c r="G203" s="233"/>
      <c r="H203" s="234"/>
      <c r="I203" s="235">
        <v>0</v>
      </c>
      <c r="J203" s="99">
        <f>'Oport-Pré-Resposta'!F201</f>
        <v>0</v>
      </c>
      <c r="K203" s="92">
        <f>'Oport-Pré-Resposta'!H201</f>
        <v>0</v>
      </c>
      <c r="L203" s="236">
        <f>J203*K203</f>
        <v>0</v>
      </c>
      <c r="M203" s="233"/>
      <c r="N203" s="235">
        <v>0</v>
      </c>
      <c r="O203" s="23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</row>
    <row r="204" spans="1:67" s="96" customFormat="1" ht="12.75">
      <c r="A204" s="97">
        <f>'Oport-Pré-Resposta'!A202</f>
        <v>194</v>
      </c>
      <c r="B204" s="256">
        <f>'Oport-Pré-Resposta'!B202</f>
        <v>0</v>
      </c>
      <c r="C204" s="230">
        <f>'Oport-Pré-Resposta'!C202</f>
        <v>0</v>
      </c>
      <c r="D204" s="257">
        <f>'Oport-Pré-Resposta'!D202</f>
        <v>0</v>
      </c>
      <c r="E204" s="257">
        <f>'Oport-Pré-Resposta'!E202</f>
        <v>0</v>
      </c>
      <c r="F204" s="232">
        <f>'Oport-Pré-Resposta'!I202</f>
        <v>0</v>
      </c>
      <c r="G204" s="233"/>
      <c r="H204" s="234"/>
      <c r="I204" s="235">
        <v>0</v>
      </c>
      <c r="J204" s="99">
        <f>'Oport-Pré-Resposta'!F202</f>
        <v>0</v>
      </c>
      <c r="K204" s="92">
        <f>'Oport-Pré-Resposta'!H202</f>
        <v>0</v>
      </c>
      <c r="L204" s="236">
        <f>J204*K204</f>
        <v>0</v>
      </c>
      <c r="M204" s="233"/>
      <c r="N204" s="235">
        <v>0</v>
      </c>
      <c r="O204" s="23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95"/>
      <c r="BB204" s="95"/>
      <c r="BC204" s="95"/>
      <c r="BD204" s="95"/>
      <c r="BE204" s="95"/>
      <c r="BF204" s="95"/>
      <c r="BG204" s="95"/>
      <c r="BH204" s="95"/>
      <c r="BI204" s="95"/>
      <c r="BJ204" s="95"/>
      <c r="BK204" s="95"/>
      <c r="BL204" s="95"/>
      <c r="BM204" s="95"/>
      <c r="BN204" s="95"/>
      <c r="BO204" s="95"/>
    </row>
    <row r="205" spans="1:67" s="96" customFormat="1" ht="12.75">
      <c r="A205" s="97">
        <f>'Oport-Pré-Resposta'!A203</f>
        <v>195</v>
      </c>
      <c r="B205" s="256">
        <f>'Oport-Pré-Resposta'!B203</f>
        <v>0</v>
      </c>
      <c r="C205" s="230">
        <f>'Oport-Pré-Resposta'!C203</f>
        <v>0</v>
      </c>
      <c r="D205" s="257">
        <f>'Oport-Pré-Resposta'!D203</f>
        <v>0</v>
      </c>
      <c r="E205" s="257">
        <f>'Oport-Pré-Resposta'!E203</f>
        <v>0</v>
      </c>
      <c r="F205" s="232">
        <f>'Oport-Pré-Resposta'!I203</f>
        <v>0</v>
      </c>
      <c r="G205" s="233"/>
      <c r="H205" s="234"/>
      <c r="I205" s="235">
        <v>0</v>
      </c>
      <c r="J205" s="99">
        <f>'Oport-Pré-Resposta'!F203</f>
        <v>0</v>
      </c>
      <c r="K205" s="92">
        <f>'Oport-Pré-Resposta'!H203</f>
        <v>0</v>
      </c>
      <c r="L205" s="236">
        <f>J205*K205</f>
        <v>0</v>
      </c>
      <c r="M205" s="233"/>
      <c r="N205" s="235">
        <v>0</v>
      </c>
      <c r="O205" s="23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</row>
    <row r="206" spans="1:67" s="96" customFormat="1" ht="12.75">
      <c r="A206" s="97">
        <f>'Oport-Pré-Resposta'!A204</f>
        <v>196</v>
      </c>
      <c r="B206" s="256">
        <f>'Oport-Pré-Resposta'!B204</f>
        <v>0</v>
      </c>
      <c r="C206" s="230">
        <f>'Oport-Pré-Resposta'!C204</f>
        <v>0</v>
      </c>
      <c r="D206" s="257">
        <f>'Oport-Pré-Resposta'!D204</f>
        <v>0</v>
      </c>
      <c r="E206" s="257">
        <f>'Oport-Pré-Resposta'!E204</f>
        <v>0</v>
      </c>
      <c r="F206" s="232">
        <f>'Oport-Pré-Resposta'!I204</f>
        <v>0</v>
      </c>
      <c r="G206" s="233"/>
      <c r="H206" s="234"/>
      <c r="I206" s="235">
        <v>0</v>
      </c>
      <c r="J206" s="99">
        <f>'Oport-Pré-Resposta'!F204</f>
        <v>0</v>
      </c>
      <c r="K206" s="92">
        <f>'Oport-Pré-Resposta'!H204</f>
        <v>0</v>
      </c>
      <c r="L206" s="236">
        <f>J206*K206</f>
        <v>0</v>
      </c>
      <c r="M206" s="233"/>
      <c r="N206" s="235">
        <v>0</v>
      </c>
      <c r="O206" s="23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</row>
    <row r="207" spans="1:67" s="96" customFormat="1" ht="12.75">
      <c r="A207" s="97">
        <f>'Oport-Pré-Resposta'!A205</f>
        <v>197</v>
      </c>
      <c r="B207" s="256">
        <f>'Oport-Pré-Resposta'!B205</f>
        <v>0</v>
      </c>
      <c r="C207" s="230">
        <f>'Oport-Pré-Resposta'!C205</f>
        <v>0</v>
      </c>
      <c r="D207" s="257">
        <f>'Oport-Pré-Resposta'!D205</f>
        <v>0</v>
      </c>
      <c r="E207" s="257">
        <f>'Oport-Pré-Resposta'!E205</f>
        <v>0</v>
      </c>
      <c r="F207" s="232">
        <f>'Oport-Pré-Resposta'!I205</f>
        <v>0</v>
      </c>
      <c r="G207" s="233"/>
      <c r="H207" s="234"/>
      <c r="I207" s="235">
        <v>0</v>
      </c>
      <c r="J207" s="99">
        <f>'Oport-Pré-Resposta'!F205</f>
        <v>0</v>
      </c>
      <c r="K207" s="92">
        <f>'Oport-Pré-Resposta'!H205</f>
        <v>0</v>
      </c>
      <c r="L207" s="236">
        <f>J207*K207</f>
        <v>0</v>
      </c>
      <c r="M207" s="233"/>
      <c r="N207" s="235">
        <v>0</v>
      </c>
      <c r="O207" s="23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95"/>
      <c r="BD207" s="95"/>
      <c r="BE207" s="95"/>
      <c r="BF207" s="95"/>
      <c r="BG207" s="95"/>
      <c r="BH207" s="95"/>
      <c r="BI207" s="95"/>
      <c r="BJ207" s="95"/>
      <c r="BK207" s="95"/>
      <c r="BL207" s="95"/>
      <c r="BM207" s="95"/>
      <c r="BN207" s="95"/>
      <c r="BO207" s="95"/>
    </row>
    <row r="208" spans="1:67" s="96" customFormat="1" ht="12.75">
      <c r="A208" s="97">
        <f>'Oport-Pré-Resposta'!A206</f>
        <v>198</v>
      </c>
      <c r="B208" s="256">
        <f>'Oport-Pré-Resposta'!B206</f>
        <v>0</v>
      </c>
      <c r="C208" s="230">
        <f>'Oport-Pré-Resposta'!C206</f>
        <v>0</v>
      </c>
      <c r="D208" s="257">
        <f>'Oport-Pré-Resposta'!D206</f>
        <v>0</v>
      </c>
      <c r="E208" s="257">
        <f>'Oport-Pré-Resposta'!E206</f>
        <v>0</v>
      </c>
      <c r="F208" s="232">
        <f>'Oport-Pré-Resposta'!I206</f>
        <v>0</v>
      </c>
      <c r="G208" s="233"/>
      <c r="H208" s="234"/>
      <c r="I208" s="235">
        <v>0</v>
      </c>
      <c r="J208" s="99">
        <f>'Oport-Pré-Resposta'!F206</f>
        <v>0</v>
      </c>
      <c r="K208" s="92">
        <f>'Oport-Pré-Resposta'!H206</f>
        <v>0</v>
      </c>
      <c r="L208" s="236">
        <f>J208*K208</f>
        <v>0</v>
      </c>
      <c r="M208" s="233"/>
      <c r="N208" s="235">
        <v>0</v>
      </c>
      <c r="O208" s="23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  <c r="AW208" s="95"/>
      <c r="AX208" s="95"/>
      <c r="AY208" s="95"/>
      <c r="AZ208" s="95"/>
      <c r="BA208" s="95"/>
      <c r="BB208" s="95"/>
      <c r="BC208" s="95"/>
      <c r="BD208" s="95"/>
      <c r="BE208" s="95"/>
      <c r="BF208" s="95"/>
      <c r="BG208" s="95"/>
      <c r="BH208" s="95"/>
      <c r="BI208" s="95"/>
      <c r="BJ208" s="95"/>
      <c r="BK208" s="95"/>
      <c r="BL208" s="95"/>
      <c r="BM208" s="95"/>
      <c r="BN208" s="95"/>
      <c r="BO208" s="95"/>
    </row>
    <row r="209" spans="1:67" s="96" customFormat="1" ht="12.75">
      <c r="A209" s="97">
        <f>'Oport-Pré-Resposta'!A207</f>
        <v>199</v>
      </c>
      <c r="B209" s="256">
        <f>'Oport-Pré-Resposta'!B207</f>
        <v>0</v>
      </c>
      <c r="C209" s="230">
        <f>'Oport-Pré-Resposta'!C207</f>
        <v>0</v>
      </c>
      <c r="D209" s="257">
        <f>'Oport-Pré-Resposta'!D207</f>
        <v>0</v>
      </c>
      <c r="E209" s="257">
        <f>'Oport-Pré-Resposta'!E207</f>
        <v>0</v>
      </c>
      <c r="F209" s="232">
        <f>'Oport-Pré-Resposta'!I207</f>
        <v>0</v>
      </c>
      <c r="G209" s="233"/>
      <c r="H209" s="234"/>
      <c r="I209" s="235">
        <v>0</v>
      </c>
      <c r="J209" s="99">
        <f>'Oport-Pré-Resposta'!F207</f>
        <v>0</v>
      </c>
      <c r="K209" s="92">
        <f>'Oport-Pré-Resposta'!H207</f>
        <v>0</v>
      </c>
      <c r="L209" s="236">
        <f>J209*K209</f>
        <v>0</v>
      </c>
      <c r="M209" s="233"/>
      <c r="N209" s="235">
        <v>0</v>
      </c>
      <c r="O209" s="23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5"/>
      <c r="AX209" s="95"/>
      <c r="AY209" s="95"/>
      <c r="AZ209" s="95"/>
      <c r="BA209" s="95"/>
      <c r="BB209" s="95"/>
      <c r="BC209" s="95"/>
      <c r="BD209" s="95"/>
      <c r="BE209" s="95"/>
      <c r="BF209" s="95"/>
      <c r="BG209" s="95"/>
      <c r="BH209" s="95"/>
      <c r="BI209" s="95"/>
      <c r="BJ209" s="95"/>
      <c r="BK209" s="95"/>
      <c r="BL209" s="95"/>
      <c r="BM209" s="95"/>
      <c r="BN209" s="95"/>
      <c r="BO209" s="95"/>
    </row>
    <row r="210" spans="1:67" s="96" customFormat="1" ht="12.75">
      <c r="A210" s="97">
        <f>'Oport-Pré-Resposta'!A208</f>
        <v>200</v>
      </c>
      <c r="B210" s="256">
        <f>'Oport-Pré-Resposta'!B208</f>
        <v>0</v>
      </c>
      <c r="C210" s="230">
        <f>'Oport-Pré-Resposta'!C208</f>
        <v>0</v>
      </c>
      <c r="D210" s="257">
        <f>'Oport-Pré-Resposta'!D208</f>
        <v>0</v>
      </c>
      <c r="E210" s="257">
        <f>'Oport-Pré-Resposta'!E208</f>
        <v>0</v>
      </c>
      <c r="F210" s="232">
        <f>'Oport-Pré-Resposta'!I208</f>
        <v>0</v>
      </c>
      <c r="G210" s="233"/>
      <c r="H210" s="234"/>
      <c r="I210" s="235">
        <v>0</v>
      </c>
      <c r="J210" s="99">
        <f>'Oport-Pré-Resposta'!F208</f>
        <v>0</v>
      </c>
      <c r="K210" s="92">
        <f>'Oport-Pré-Resposta'!H208</f>
        <v>0</v>
      </c>
      <c r="L210" s="236">
        <f>J210*K210</f>
        <v>0</v>
      </c>
      <c r="M210" s="233"/>
      <c r="N210" s="235">
        <v>0</v>
      </c>
      <c r="O210" s="23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5"/>
      <c r="BD210" s="95"/>
      <c r="BE210" s="95"/>
      <c r="BF210" s="95"/>
      <c r="BG210" s="95"/>
      <c r="BH210" s="95"/>
      <c r="BI210" s="95"/>
      <c r="BJ210" s="95"/>
      <c r="BK210" s="95"/>
      <c r="BL210" s="95"/>
      <c r="BM210" s="95"/>
      <c r="BN210" s="95"/>
      <c r="BO210" s="95"/>
    </row>
    <row r="211" spans="1:15" ht="12.75">
      <c r="A211" s="120"/>
      <c r="B211" s="258"/>
      <c r="C211" s="120"/>
      <c r="D211" s="239"/>
      <c r="E211" s="239"/>
      <c r="F211" s="239"/>
      <c r="G211" s="120"/>
      <c r="H211" s="240"/>
      <c r="I211" s="120"/>
      <c r="J211" s="241"/>
      <c r="K211" s="241"/>
      <c r="L211" s="241"/>
      <c r="M211" s="120"/>
      <c r="N211" s="120"/>
      <c r="O211" s="120"/>
    </row>
    <row r="212" spans="1:67" s="107" customFormat="1" ht="12.75">
      <c r="A212" s="104"/>
      <c r="B212" s="259"/>
      <c r="C212" s="104"/>
      <c r="D212" s="106"/>
      <c r="E212" s="106"/>
      <c r="F212" s="106"/>
      <c r="G212" s="104"/>
      <c r="H212" s="242"/>
      <c r="I212" s="104"/>
      <c r="J212" s="42"/>
      <c r="K212" s="42"/>
      <c r="L212" s="42"/>
      <c r="M212" s="104"/>
      <c r="N212" s="104"/>
      <c r="O212" s="104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</row>
    <row r="213" spans="1:15" ht="12.75">
      <c r="A213" s="104"/>
      <c r="B213" s="259"/>
      <c r="C213" s="104"/>
      <c r="D213" s="106"/>
      <c r="E213" s="106"/>
      <c r="F213" s="106"/>
      <c r="G213" s="104"/>
      <c r="H213" s="242"/>
      <c r="I213" s="104"/>
      <c r="J213" s="42"/>
      <c r="K213" s="42"/>
      <c r="L213" s="42"/>
      <c r="M213" s="104"/>
      <c r="N213" s="104"/>
      <c r="O213" s="104"/>
    </row>
    <row r="214" spans="1:15" ht="12.75">
      <c r="A214" s="104"/>
      <c r="B214" s="259"/>
      <c r="C214" s="104"/>
      <c r="D214" s="106"/>
      <c r="E214" s="106"/>
      <c r="F214" s="106"/>
      <c r="G214" s="104"/>
      <c r="H214" s="242"/>
      <c r="I214" s="104"/>
      <c r="J214" s="42"/>
      <c r="K214" s="42"/>
      <c r="L214" s="42"/>
      <c r="M214" s="104"/>
      <c r="N214" s="104"/>
      <c r="O214" s="104"/>
    </row>
    <row r="215" spans="1:15" ht="12.75">
      <c r="A215" s="104"/>
      <c r="B215" s="259"/>
      <c r="C215" s="104"/>
      <c r="D215" s="106"/>
      <c r="E215" s="106"/>
      <c r="F215" s="106"/>
      <c r="G215" s="104"/>
      <c r="H215" s="242"/>
      <c r="I215" s="104"/>
      <c r="J215" s="42"/>
      <c r="K215" s="42"/>
      <c r="L215" s="42"/>
      <c r="M215" s="104"/>
      <c r="N215" s="104"/>
      <c r="O215" s="104"/>
    </row>
    <row r="216" spans="1:15" ht="12.75">
      <c r="A216" s="104"/>
      <c r="B216" s="259"/>
      <c r="C216" s="104"/>
      <c r="D216" s="106"/>
      <c r="E216" s="106"/>
      <c r="F216" s="106"/>
      <c r="G216" s="104"/>
      <c r="H216" s="242"/>
      <c r="I216" s="104"/>
      <c r="J216" s="42"/>
      <c r="K216" s="42"/>
      <c r="L216" s="42"/>
      <c r="M216" s="104"/>
      <c r="N216" s="104"/>
      <c r="O216" s="104"/>
    </row>
    <row r="217" spans="1:15" ht="12.75">
      <c r="A217" s="104"/>
      <c r="B217" s="259"/>
      <c r="C217" s="104"/>
      <c r="D217" s="106"/>
      <c r="E217" s="106"/>
      <c r="F217" s="106"/>
      <c r="G217" s="104"/>
      <c r="H217" s="242"/>
      <c r="I217" s="104"/>
      <c r="J217" s="42"/>
      <c r="K217" s="42"/>
      <c r="L217" s="42"/>
      <c r="M217" s="104"/>
      <c r="N217" s="104"/>
      <c r="O217" s="104"/>
    </row>
    <row r="218" spans="1:15" ht="12.75">
      <c r="A218" s="104"/>
      <c r="B218" s="259"/>
      <c r="C218" s="104"/>
      <c r="D218" s="106"/>
      <c r="E218" s="106"/>
      <c r="F218" s="106"/>
      <c r="G218" s="104"/>
      <c r="H218" s="242"/>
      <c r="I218" s="104"/>
      <c r="J218" s="42"/>
      <c r="K218" s="42"/>
      <c r="L218" s="42"/>
      <c r="M218" s="104"/>
      <c r="N218" s="104"/>
      <c r="O218" s="104"/>
    </row>
    <row r="219" spans="1:15" ht="12.75">
      <c r="A219" s="104"/>
      <c r="B219" s="259"/>
      <c r="C219" s="104"/>
      <c r="D219" s="106"/>
      <c r="E219" s="106"/>
      <c r="F219" s="106"/>
      <c r="G219" s="104"/>
      <c r="H219" s="242"/>
      <c r="I219" s="104"/>
      <c r="J219" s="42"/>
      <c r="K219" s="42"/>
      <c r="L219" s="42"/>
      <c r="M219" s="104"/>
      <c r="N219" s="104"/>
      <c r="O219" s="104"/>
    </row>
    <row r="220" spans="1:15" ht="12.75">
      <c r="A220" s="104"/>
      <c r="B220" s="259"/>
      <c r="C220" s="104"/>
      <c r="D220" s="106"/>
      <c r="E220" s="106"/>
      <c r="F220" s="106"/>
      <c r="G220" s="104"/>
      <c r="H220" s="242"/>
      <c r="I220" s="104"/>
      <c r="J220" s="42"/>
      <c r="K220" s="42"/>
      <c r="L220" s="42"/>
      <c r="M220" s="104"/>
      <c r="N220" s="104"/>
      <c r="O220" s="104"/>
    </row>
    <row r="221" spans="1:15" ht="12.75">
      <c r="A221" s="104"/>
      <c r="B221" s="259"/>
      <c r="C221" s="104"/>
      <c r="D221" s="106"/>
      <c r="E221" s="106"/>
      <c r="F221" s="106"/>
      <c r="G221" s="104"/>
      <c r="H221" s="242"/>
      <c r="I221" s="104"/>
      <c r="J221" s="42"/>
      <c r="K221" s="42"/>
      <c r="L221" s="42"/>
      <c r="M221" s="104"/>
      <c r="N221" s="104"/>
      <c r="O221" s="104"/>
    </row>
    <row r="222" spans="1:15" ht="12.75">
      <c r="A222" s="104"/>
      <c r="B222" s="259"/>
      <c r="C222" s="104"/>
      <c r="D222" s="106"/>
      <c r="E222" s="106"/>
      <c r="F222" s="106"/>
      <c r="G222" s="104"/>
      <c r="H222" s="242"/>
      <c r="I222" s="104"/>
      <c r="J222" s="42"/>
      <c r="K222" s="42"/>
      <c r="L222" s="42"/>
      <c r="M222" s="104"/>
      <c r="N222" s="104"/>
      <c r="O222" s="104"/>
    </row>
    <row r="223" spans="1:15" ht="12.75">
      <c r="A223" s="104"/>
      <c r="B223" s="259"/>
      <c r="C223" s="104"/>
      <c r="D223" s="106"/>
      <c r="E223" s="106"/>
      <c r="F223" s="106"/>
      <c r="G223" s="104"/>
      <c r="H223" s="242"/>
      <c r="I223" s="104"/>
      <c r="J223" s="42"/>
      <c r="K223" s="42"/>
      <c r="L223" s="42"/>
      <c r="M223" s="104"/>
      <c r="N223" s="104"/>
      <c r="O223" s="104"/>
    </row>
    <row r="224" spans="1:15" ht="12.75">
      <c r="A224" s="104"/>
      <c r="B224" s="259"/>
      <c r="C224" s="104"/>
      <c r="D224" s="106"/>
      <c r="E224" s="106"/>
      <c r="F224" s="106"/>
      <c r="G224" s="104"/>
      <c r="H224" s="242"/>
      <c r="I224" s="104"/>
      <c r="J224" s="42"/>
      <c r="K224" s="42"/>
      <c r="L224" s="42"/>
      <c r="M224" s="104"/>
      <c r="N224" s="104"/>
      <c r="O224" s="104"/>
    </row>
    <row r="225" spans="1:15" ht="12.75">
      <c r="A225" s="104"/>
      <c r="B225" s="259"/>
      <c r="C225" s="104"/>
      <c r="D225" s="106"/>
      <c r="E225" s="106"/>
      <c r="F225" s="106"/>
      <c r="G225" s="104"/>
      <c r="H225" s="242"/>
      <c r="I225" s="104"/>
      <c r="J225" s="42"/>
      <c r="K225" s="42"/>
      <c r="L225" s="42"/>
      <c r="M225" s="104"/>
      <c r="N225" s="104"/>
      <c r="O225" s="104"/>
    </row>
    <row r="226" spans="1:15" ht="12.75">
      <c r="A226" s="104"/>
      <c r="B226" s="259"/>
      <c r="C226" s="104"/>
      <c r="D226" s="106"/>
      <c r="E226" s="106"/>
      <c r="F226" s="106"/>
      <c r="G226" s="104"/>
      <c r="H226" s="242"/>
      <c r="I226" s="104"/>
      <c r="J226" s="42"/>
      <c r="K226" s="42"/>
      <c r="L226" s="42"/>
      <c r="M226" s="104"/>
      <c r="N226" s="104"/>
      <c r="O226" s="104"/>
    </row>
    <row r="227" spans="1:15" ht="12.75">
      <c r="A227" s="104"/>
      <c r="B227" s="259"/>
      <c r="C227" s="104"/>
      <c r="D227" s="106"/>
      <c r="E227" s="106"/>
      <c r="F227" s="106"/>
      <c r="G227" s="104"/>
      <c r="H227" s="242"/>
      <c r="I227" s="104"/>
      <c r="J227" s="42"/>
      <c r="K227" s="42"/>
      <c r="L227" s="42"/>
      <c r="M227" s="104"/>
      <c r="N227" s="104"/>
      <c r="O227" s="104"/>
    </row>
    <row r="228" spans="1:15" ht="12.75">
      <c r="A228" s="104"/>
      <c r="B228" s="259"/>
      <c r="C228" s="104"/>
      <c r="D228" s="106"/>
      <c r="E228" s="106"/>
      <c r="F228" s="106"/>
      <c r="G228" s="104"/>
      <c r="H228" s="242"/>
      <c r="I228" s="104"/>
      <c r="J228" s="42"/>
      <c r="K228" s="42"/>
      <c r="L228" s="42"/>
      <c r="M228" s="104"/>
      <c r="N228" s="104"/>
      <c r="O228" s="104"/>
    </row>
    <row r="229" spans="1:15" ht="12.75">
      <c r="A229" s="104"/>
      <c r="B229" s="259"/>
      <c r="C229" s="104"/>
      <c r="D229" s="106"/>
      <c r="E229" s="106"/>
      <c r="F229" s="106"/>
      <c r="G229" s="104"/>
      <c r="H229" s="242"/>
      <c r="I229" s="104"/>
      <c r="J229" s="42"/>
      <c r="K229" s="42"/>
      <c r="L229" s="42"/>
      <c r="M229" s="104"/>
      <c r="N229" s="104"/>
      <c r="O229" s="104"/>
    </row>
    <row r="230" spans="1:15" ht="12.75">
      <c r="A230" s="104"/>
      <c r="B230" s="259"/>
      <c r="C230" s="104"/>
      <c r="D230" s="106"/>
      <c r="E230" s="106"/>
      <c r="F230" s="106"/>
      <c r="G230" s="104"/>
      <c r="H230" s="242"/>
      <c r="I230" s="104"/>
      <c r="J230" s="42"/>
      <c r="K230" s="42"/>
      <c r="L230" s="42"/>
      <c r="M230" s="104"/>
      <c r="N230" s="104"/>
      <c r="O230" s="104"/>
    </row>
    <row r="231" spans="1:15" ht="12.75">
      <c r="A231" s="104"/>
      <c r="B231" s="259"/>
      <c r="C231" s="104"/>
      <c r="D231" s="106"/>
      <c r="E231" s="106"/>
      <c r="F231" s="106"/>
      <c r="G231" s="104"/>
      <c r="H231" s="242"/>
      <c r="I231" s="104"/>
      <c r="J231" s="42"/>
      <c r="K231" s="42"/>
      <c r="L231" s="42"/>
      <c r="M231" s="104"/>
      <c r="N231" s="104"/>
      <c r="O231" s="104"/>
    </row>
    <row r="232" spans="1:15" ht="12.75">
      <c r="A232" s="104"/>
      <c r="B232" s="259"/>
      <c r="C232" s="104"/>
      <c r="D232" s="106"/>
      <c r="E232" s="106"/>
      <c r="F232" s="106"/>
      <c r="G232" s="104"/>
      <c r="H232" s="242"/>
      <c r="I232" s="104"/>
      <c r="J232" s="42"/>
      <c r="K232" s="42"/>
      <c r="L232" s="42"/>
      <c r="M232" s="104"/>
      <c r="N232" s="104"/>
      <c r="O232" s="104"/>
    </row>
    <row r="233" spans="1:15" ht="12.75">
      <c r="A233" s="104"/>
      <c r="B233" s="259"/>
      <c r="C233" s="104"/>
      <c r="D233" s="106"/>
      <c r="E233" s="106"/>
      <c r="F233" s="106"/>
      <c r="G233" s="104"/>
      <c r="H233" s="242"/>
      <c r="I233" s="104"/>
      <c r="J233" s="42"/>
      <c r="K233" s="42"/>
      <c r="L233" s="42"/>
      <c r="M233" s="104"/>
      <c r="N233" s="104"/>
      <c r="O233" s="104"/>
    </row>
    <row r="234" spans="1:15" ht="12.75">
      <c r="A234" s="104"/>
      <c r="B234" s="259"/>
      <c r="C234" s="104"/>
      <c r="D234" s="106"/>
      <c r="E234" s="106"/>
      <c r="F234" s="106"/>
      <c r="G234" s="104"/>
      <c r="H234" s="242"/>
      <c r="I234" s="104"/>
      <c r="J234" s="42"/>
      <c r="K234" s="42"/>
      <c r="L234" s="42"/>
      <c r="M234" s="104"/>
      <c r="N234" s="104"/>
      <c r="O234" s="104"/>
    </row>
    <row r="235" spans="1:15" ht="12.75">
      <c r="A235" s="104"/>
      <c r="B235" s="259"/>
      <c r="C235" s="104"/>
      <c r="D235" s="106"/>
      <c r="E235" s="106"/>
      <c r="F235" s="106"/>
      <c r="G235" s="104"/>
      <c r="H235" s="242"/>
      <c r="I235" s="104"/>
      <c r="J235" s="42"/>
      <c r="K235" s="42"/>
      <c r="L235" s="42"/>
      <c r="M235" s="104"/>
      <c r="N235" s="104"/>
      <c r="O235" s="104"/>
    </row>
    <row r="236" spans="1:15" ht="12.75">
      <c r="A236" s="104"/>
      <c r="B236" s="259"/>
      <c r="C236" s="104"/>
      <c r="D236" s="106"/>
      <c r="E236" s="106"/>
      <c r="F236" s="106"/>
      <c r="G236" s="104"/>
      <c r="H236" s="242"/>
      <c r="I236" s="104"/>
      <c r="J236" s="42"/>
      <c r="K236" s="42"/>
      <c r="L236" s="42"/>
      <c r="M236" s="104"/>
      <c r="N236" s="104"/>
      <c r="O236" s="104"/>
    </row>
    <row r="237" spans="1:15" ht="12.75">
      <c r="A237" s="104"/>
      <c r="B237" s="259"/>
      <c r="C237" s="104"/>
      <c r="D237" s="106"/>
      <c r="E237" s="106"/>
      <c r="F237" s="106"/>
      <c r="G237" s="104"/>
      <c r="H237" s="242"/>
      <c r="I237" s="104"/>
      <c r="J237" s="42"/>
      <c r="K237" s="42"/>
      <c r="L237" s="42"/>
      <c r="M237" s="104"/>
      <c r="N237" s="104"/>
      <c r="O237" s="104"/>
    </row>
    <row r="238" spans="1:15" ht="12.75">
      <c r="A238" s="104"/>
      <c r="B238" s="259"/>
      <c r="C238" s="104"/>
      <c r="D238" s="106"/>
      <c r="E238" s="106"/>
      <c r="F238" s="106"/>
      <c r="G238" s="104"/>
      <c r="H238" s="242"/>
      <c r="I238" s="104"/>
      <c r="J238" s="42"/>
      <c r="K238" s="42"/>
      <c r="L238" s="42"/>
      <c r="M238" s="104"/>
      <c r="N238" s="104"/>
      <c r="O238" s="104"/>
    </row>
    <row r="239" spans="1:15" ht="12.75">
      <c r="A239" s="104"/>
      <c r="B239" s="259"/>
      <c r="C239" s="104"/>
      <c r="D239" s="106"/>
      <c r="E239" s="106"/>
      <c r="F239" s="106"/>
      <c r="G239" s="104"/>
      <c r="H239" s="242"/>
      <c r="I239" s="104"/>
      <c r="J239" s="42"/>
      <c r="K239" s="42"/>
      <c r="L239" s="42"/>
      <c r="M239" s="104"/>
      <c r="N239" s="104"/>
      <c r="O239" s="104"/>
    </row>
    <row r="240" spans="1:15" ht="12.75">
      <c r="A240" s="104"/>
      <c r="B240" s="259"/>
      <c r="C240" s="104"/>
      <c r="D240" s="106"/>
      <c r="E240" s="106"/>
      <c r="F240" s="106"/>
      <c r="G240" s="104"/>
      <c r="H240" s="242"/>
      <c r="I240" s="104"/>
      <c r="J240" s="42"/>
      <c r="K240" s="42"/>
      <c r="L240" s="42"/>
      <c r="M240" s="104"/>
      <c r="N240" s="104"/>
      <c r="O240" s="104"/>
    </row>
    <row r="241" spans="1:15" ht="12.75">
      <c r="A241" s="104"/>
      <c r="B241" s="259"/>
      <c r="C241" s="104"/>
      <c r="D241" s="106"/>
      <c r="E241" s="106"/>
      <c r="F241" s="106"/>
      <c r="G241" s="104"/>
      <c r="H241" s="242"/>
      <c r="I241" s="104"/>
      <c r="J241" s="42"/>
      <c r="K241" s="42"/>
      <c r="L241" s="42"/>
      <c r="M241" s="104"/>
      <c r="N241" s="104"/>
      <c r="O241" s="104"/>
    </row>
    <row r="242" spans="1:15" ht="12.75">
      <c r="A242" s="104"/>
      <c r="B242" s="259"/>
      <c r="C242" s="104"/>
      <c r="D242" s="106"/>
      <c r="E242" s="106"/>
      <c r="F242" s="106"/>
      <c r="G242" s="104"/>
      <c r="H242" s="242"/>
      <c r="I242" s="104"/>
      <c r="J242" s="42"/>
      <c r="K242" s="42"/>
      <c r="L242" s="42"/>
      <c r="M242" s="104"/>
      <c r="N242" s="104"/>
      <c r="O242" s="104"/>
    </row>
    <row r="243" spans="1:15" ht="12.75">
      <c r="A243" s="104"/>
      <c r="B243" s="259"/>
      <c r="C243" s="104"/>
      <c r="D243" s="106"/>
      <c r="E243" s="106"/>
      <c r="F243" s="106"/>
      <c r="G243" s="104"/>
      <c r="H243" s="242"/>
      <c r="I243" s="104"/>
      <c r="J243" s="42"/>
      <c r="K243" s="42"/>
      <c r="L243" s="42"/>
      <c r="M243" s="104"/>
      <c r="N243" s="104"/>
      <c r="O243" s="104"/>
    </row>
    <row r="244" spans="1:15" ht="12.75">
      <c r="A244" s="104"/>
      <c r="B244" s="259"/>
      <c r="C244" s="104"/>
      <c r="D244" s="106"/>
      <c r="E244" s="106"/>
      <c r="F244" s="106"/>
      <c r="G244" s="104"/>
      <c r="H244" s="242"/>
      <c r="I244" s="104"/>
      <c r="J244" s="42"/>
      <c r="K244" s="42"/>
      <c r="L244" s="42"/>
      <c r="M244" s="104"/>
      <c r="N244" s="104"/>
      <c r="O244" s="104"/>
    </row>
    <row r="245" spans="1:15" ht="12.75">
      <c r="A245" s="104"/>
      <c r="B245" s="259"/>
      <c r="C245" s="104"/>
      <c r="D245" s="106"/>
      <c r="E245" s="106"/>
      <c r="F245" s="106"/>
      <c r="G245" s="104"/>
      <c r="H245" s="242"/>
      <c r="I245" s="104"/>
      <c r="J245" s="42"/>
      <c r="K245" s="42"/>
      <c r="L245" s="42"/>
      <c r="M245" s="104"/>
      <c r="N245" s="104"/>
      <c r="O245" s="104"/>
    </row>
    <row r="246" spans="1:15" ht="12.75">
      <c r="A246" s="104"/>
      <c r="B246" s="259"/>
      <c r="C246" s="104"/>
      <c r="D246" s="106"/>
      <c r="E246" s="106"/>
      <c r="F246" s="106"/>
      <c r="G246" s="104"/>
      <c r="H246" s="242"/>
      <c r="I246" s="104"/>
      <c r="J246" s="42"/>
      <c r="K246" s="42"/>
      <c r="L246" s="42"/>
      <c r="M246" s="104"/>
      <c r="N246" s="104"/>
      <c r="O246" s="104"/>
    </row>
    <row r="247" spans="1:15" ht="12.75">
      <c r="A247" s="104"/>
      <c r="B247" s="259"/>
      <c r="C247" s="104"/>
      <c r="D247" s="106"/>
      <c r="E247" s="106"/>
      <c r="F247" s="106"/>
      <c r="G247" s="104"/>
      <c r="H247" s="242"/>
      <c r="I247" s="104"/>
      <c r="J247" s="42"/>
      <c r="K247" s="42"/>
      <c r="L247" s="42"/>
      <c r="M247" s="104"/>
      <c r="N247" s="104"/>
      <c r="O247" s="104"/>
    </row>
    <row r="248" spans="1:15" ht="12.75">
      <c r="A248" s="104"/>
      <c r="B248" s="259"/>
      <c r="C248" s="104"/>
      <c r="D248" s="106"/>
      <c r="E248" s="106"/>
      <c r="F248" s="106"/>
      <c r="G248" s="104"/>
      <c r="H248" s="242"/>
      <c r="I248" s="104"/>
      <c r="J248" s="42"/>
      <c r="K248" s="42"/>
      <c r="L248" s="42"/>
      <c r="M248" s="104"/>
      <c r="N248" s="104"/>
      <c r="O248" s="104"/>
    </row>
    <row r="249" spans="1:15" ht="12.75">
      <c r="A249" s="104"/>
      <c r="B249" s="259"/>
      <c r="C249" s="104"/>
      <c r="D249" s="106"/>
      <c r="E249" s="106"/>
      <c r="F249" s="106"/>
      <c r="G249" s="104"/>
      <c r="H249" s="242"/>
      <c r="I249" s="104"/>
      <c r="J249" s="42"/>
      <c r="K249" s="42"/>
      <c r="L249" s="42"/>
      <c r="M249" s="104"/>
      <c r="N249" s="104"/>
      <c r="O249" s="104"/>
    </row>
    <row r="250" spans="1:15" ht="12.75">
      <c r="A250" s="104"/>
      <c r="B250" s="259"/>
      <c r="C250" s="104"/>
      <c r="D250" s="106"/>
      <c r="E250" s="106"/>
      <c r="F250" s="106"/>
      <c r="G250" s="104"/>
      <c r="H250" s="242"/>
      <c r="I250" s="104"/>
      <c r="J250" s="42"/>
      <c r="K250" s="42"/>
      <c r="L250" s="42"/>
      <c r="M250" s="104"/>
      <c r="N250" s="104"/>
      <c r="O250" s="104"/>
    </row>
    <row r="251" spans="1:15" ht="12.75">
      <c r="A251" s="104"/>
      <c r="B251" s="259"/>
      <c r="C251" s="104"/>
      <c r="D251" s="106"/>
      <c r="E251" s="106"/>
      <c r="F251" s="106"/>
      <c r="G251" s="104"/>
      <c r="H251" s="242"/>
      <c r="I251" s="104"/>
      <c r="J251" s="42"/>
      <c r="K251" s="42"/>
      <c r="L251" s="42"/>
      <c r="M251" s="104"/>
      <c r="N251" s="104"/>
      <c r="O251" s="104"/>
    </row>
    <row r="252" spans="1:15" ht="12.75">
      <c r="A252" s="104"/>
      <c r="B252" s="259"/>
      <c r="C252" s="104"/>
      <c r="D252" s="106"/>
      <c r="E252" s="106"/>
      <c r="F252" s="106"/>
      <c r="G252" s="104"/>
      <c r="H252" s="242"/>
      <c r="I252" s="104"/>
      <c r="J252" s="42"/>
      <c r="K252" s="42"/>
      <c r="L252" s="42"/>
      <c r="M252" s="104"/>
      <c r="N252" s="104"/>
      <c r="O252" s="104"/>
    </row>
    <row r="253" spans="1:15" ht="12.75">
      <c r="A253" s="104"/>
      <c r="B253" s="259"/>
      <c r="C253" s="104"/>
      <c r="D253" s="106"/>
      <c r="E253" s="106"/>
      <c r="F253" s="106"/>
      <c r="G253" s="104"/>
      <c r="H253" s="242"/>
      <c r="I253" s="104"/>
      <c r="J253" s="42"/>
      <c r="K253" s="42"/>
      <c r="L253" s="42"/>
      <c r="M253" s="104"/>
      <c r="N253" s="104"/>
      <c r="O253" s="104"/>
    </row>
    <row r="254" spans="1:15" ht="12.75">
      <c r="A254" s="104"/>
      <c r="B254" s="259"/>
      <c r="C254" s="104"/>
      <c r="D254" s="106"/>
      <c r="E254" s="106"/>
      <c r="F254" s="106"/>
      <c r="G254" s="104"/>
      <c r="H254" s="242"/>
      <c r="I254" s="104"/>
      <c r="J254" s="42"/>
      <c r="K254" s="42"/>
      <c r="L254" s="42"/>
      <c r="M254" s="104"/>
      <c r="N254" s="104"/>
      <c r="O254" s="104"/>
    </row>
    <row r="255" spans="1:15" ht="12.75">
      <c r="A255" s="104"/>
      <c r="B255" s="259"/>
      <c r="C255" s="104"/>
      <c r="D255" s="106"/>
      <c r="E255" s="106"/>
      <c r="F255" s="106"/>
      <c r="G255" s="104"/>
      <c r="H255" s="242"/>
      <c r="I255" s="104"/>
      <c r="J255" s="42"/>
      <c r="K255" s="42"/>
      <c r="L255" s="42"/>
      <c r="M255" s="104"/>
      <c r="N255" s="104"/>
      <c r="O255" s="104"/>
    </row>
    <row r="256" spans="1:15" ht="12.75">
      <c r="A256" s="104"/>
      <c r="B256" s="259"/>
      <c r="C256" s="104"/>
      <c r="D256" s="106"/>
      <c r="E256" s="106"/>
      <c r="F256" s="106"/>
      <c r="G256" s="104"/>
      <c r="H256" s="242"/>
      <c r="I256" s="104"/>
      <c r="J256" s="42"/>
      <c r="K256" s="42"/>
      <c r="L256" s="42"/>
      <c r="M256" s="104"/>
      <c r="N256" s="104"/>
      <c r="O256" s="104"/>
    </row>
    <row r="257" spans="1:15" ht="12.75">
      <c r="A257" s="104"/>
      <c r="B257" s="259"/>
      <c r="C257" s="104"/>
      <c r="D257" s="106"/>
      <c r="E257" s="106"/>
      <c r="F257" s="106"/>
      <c r="G257" s="104"/>
      <c r="H257" s="242"/>
      <c r="I257" s="104"/>
      <c r="J257" s="42"/>
      <c r="K257" s="42"/>
      <c r="L257" s="42"/>
      <c r="M257" s="104"/>
      <c r="N257" s="104"/>
      <c r="O257" s="104"/>
    </row>
    <row r="258" spans="1:15" ht="12.75">
      <c r="A258" s="104"/>
      <c r="B258" s="259"/>
      <c r="C258" s="104"/>
      <c r="D258" s="106"/>
      <c r="E258" s="106"/>
      <c r="F258" s="106"/>
      <c r="G258" s="104"/>
      <c r="H258" s="242"/>
      <c r="I258" s="104"/>
      <c r="J258" s="42"/>
      <c r="K258" s="42"/>
      <c r="L258" s="42"/>
      <c r="M258" s="104"/>
      <c r="N258" s="104"/>
      <c r="O258" s="104"/>
    </row>
    <row r="259" spans="1:15" ht="12.75">
      <c r="A259" s="104"/>
      <c r="B259" s="259"/>
      <c r="C259" s="104"/>
      <c r="D259" s="106"/>
      <c r="E259" s="106"/>
      <c r="F259" s="106"/>
      <c r="G259" s="104"/>
      <c r="H259" s="242"/>
      <c r="I259" s="104"/>
      <c r="J259" s="42"/>
      <c r="K259" s="42"/>
      <c r="L259" s="42"/>
      <c r="M259" s="104"/>
      <c r="N259" s="104"/>
      <c r="O259" s="104"/>
    </row>
    <row r="260" spans="1:15" ht="12.75">
      <c r="A260" s="104"/>
      <c r="B260" s="259"/>
      <c r="C260" s="104"/>
      <c r="D260" s="106"/>
      <c r="E260" s="106"/>
      <c r="F260" s="106"/>
      <c r="G260" s="104"/>
      <c r="H260" s="242"/>
      <c r="I260" s="104"/>
      <c r="J260" s="42"/>
      <c r="K260" s="42"/>
      <c r="L260" s="42"/>
      <c r="M260" s="104"/>
      <c r="N260" s="104"/>
      <c r="O260" s="104"/>
    </row>
    <row r="261" spans="1:15" ht="12.75">
      <c r="A261" s="104"/>
      <c r="B261" s="259"/>
      <c r="C261" s="104"/>
      <c r="D261" s="106"/>
      <c r="E261" s="106"/>
      <c r="F261" s="106"/>
      <c r="G261" s="104"/>
      <c r="H261" s="242"/>
      <c r="I261" s="104"/>
      <c r="J261" s="42"/>
      <c r="K261" s="42"/>
      <c r="L261" s="42"/>
      <c r="M261" s="104"/>
      <c r="N261" s="104"/>
      <c r="O261" s="104"/>
    </row>
    <row r="262" spans="1:15" ht="12.75">
      <c r="A262" s="104"/>
      <c r="B262" s="259"/>
      <c r="C262" s="104"/>
      <c r="D262" s="106"/>
      <c r="E262" s="106"/>
      <c r="F262" s="106"/>
      <c r="G262" s="104"/>
      <c r="H262" s="242"/>
      <c r="I262" s="104"/>
      <c r="J262" s="42"/>
      <c r="K262" s="42"/>
      <c r="L262" s="42"/>
      <c r="M262" s="104"/>
      <c r="N262" s="104"/>
      <c r="O262" s="104"/>
    </row>
    <row r="263" spans="1:15" ht="12.75">
      <c r="A263" s="104"/>
      <c r="B263" s="259"/>
      <c r="C263" s="104"/>
      <c r="D263" s="106"/>
      <c r="E263" s="106"/>
      <c r="F263" s="106"/>
      <c r="G263" s="104"/>
      <c r="H263" s="242"/>
      <c r="I263" s="104"/>
      <c r="J263" s="42"/>
      <c r="K263" s="42"/>
      <c r="L263" s="42"/>
      <c r="M263" s="104"/>
      <c r="N263" s="104"/>
      <c r="O263" s="104"/>
    </row>
    <row r="264" spans="1:15" ht="12.75">
      <c r="A264" s="104"/>
      <c r="B264" s="259"/>
      <c r="C264" s="104"/>
      <c r="D264" s="106"/>
      <c r="E264" s="106"/>
      <c r="F264" s="106"/>
      <c r="G264" s="104"/>
      <c r="H264" s="242"/>
      <c r="I264" s="104"/>
      <c r="J264" s="42"/>
      <c r="K264" s="42"/>
      <c r="L264" s="42"/>
      <c r="M264" s="104"/>
      <c r="N264" s="104"/>
      <c r="O264" s="104"/>
    </row>
    <row r="265" spans="1:15" ht="12.75">
      <c r="A265" s="104"/>
      <c r="B265" s="259"/>
      <c r="C265" s="104"/>
      <c r="D265" s="106"/>
      <c r="E265" s="106"/>
      <c r="F265" s="106"/>
      <c r="G265" s="104"/>
      <c r="H265" s="242"/>
      <c r="I265" s="104"/>
      <c r="J265" s="42"/>
      <c r="K265" s="42"/>
      <c r="L265" s="42"/>
      <c r="M265" s="104"/>
      <c r="N265" s="104"/>
      <c r="O265" s="104"/>
    </row>
    <row r="266" spans="1:15" ht="12.75">
      <c r="A266" s="104"/>
      <c r="B266" s="259"/>
      <c r="C266" s="104"/>
      <c r="D266" s="106"/>
      <c r="E266" s="106"/>
      <c r="F266" s="106"/>
      <c r="G266" s="104"/>
      <c r="H266" s="242"/>
      <c r="I266" s="104"/>
      <c r="J266" s="42"/>
      <c r="K266" s="42"/>
      <c r="L266" s="42"/>
      <c r="M266" s="104"/>
      <c r="N266" s="104"/>
      <c r="O266" s="104"/>
    </row>
    <row r="267" spans="1:15" ht="12.75">
      <c r="A267" s="104"/>
      <c r="B267" s="259"/>
      <c r="C267" s="104"/>
      <c r="D267" s="106"/>
      <c r="E267" s="106"/>
      <c r="F267" s="106"/>
      <c r="G267" s="104"/>
      <c r="H267" s="242"/>
      <c r="I267" s="104"/>
      <c r="J267" s="42"/>
      <c r="K267" s="42"/>
      <c r="L267" s="42"/>
      <c r="M267" s="104"/>
      <c r="N267" s="104"/>
      <c r="O267" s="104"/>
    </row>
    <row r="268" spans="1:15" ht="12.75">
      <c r="A268" s="104"/>
      <c r="B268" s="259"/>
      <c r="C268" s="104"/>
      <c r="D268" s="106"/>
      <c r="E268" s="106"/>
      <c r="F268" s="106"/>
      <c r="G268" s="104"/>
      <c r="H268" s="242"/>
      <c r="I268" s="104"/>
      <c r="J268" s="42"/>
      <c r="K268" s="42"/>
      <c r="L268" s="42"/>
      <c r="M268" s="104"/>
      <c r="N268" s="104"/>
      <c r="O268" s="104"/>
    </row>
    <row r="269" spans="1:15" ht="12.75">
      <c r="A269" s="104"/>
      <c r="B269" s="259"/>
      <c r="C269" s="104"/>
      <c r="D269" s="106"/>
      <c r="E269" s="106"/>
      <c r="F269" s="106"/>
      <c r="G269" s="104"/>
      <c r="H269" s="242"/>
      <c r="I269" s="104"/>
      <c r="J269" s="42"/>
      <c r="K269" s="42"/>
      <c r="L269" s="42"/>
      <c r="M269" s="104"/>
      <c r="N269" s="104"/>
      <c r="O269" s="104"/>
    </row>
    <row r="270" spans="1:15" ht="12.75">
      <c r="A270" s="104"/>
      <c r="B270" s="259"/>
      <c r="C270" s="104"/>
      <c r="D270" s="106"/>
      <c r="E270" s="106"/>
      <c r="F270" s="106"/>
      <c r="G270" s="104"/>
      <c r="H270" s="242"/>
      <c r="I270" s="104"/>
      <c r="J270" s="42"/>
      <c r="K270" s="42"/>
      <c r="L270" s="42"/>
      <c r="M270" s="104"/>
      <c r="N270" s="104"/>
      <c r="O270" s="104"/>
    </row>
    <row r="271" spans="1:15" ht="12.75">
      <c r="A271" s="104"/>
      <c r="B271" s="259"/>
      <c r="C271" s="104"/>
      <c r="D271" s="106"/>
      <c r="E271" s="106"/>
      <c r="F271" s="106"/>
      <c r="G271" s="104"/>
      <c r="H271" s="242"/>
      <c r="I271" s="104"/>
      <c r="J271" s="42"/>
      <c r="K271" s="42"/>
      <c r="L271" s="42"/>
      <c r="M271" s="104"/>
      <c r="N271" s="104"/>
      <c r="O271" s="104"/>
    </row>
    <row r="272" spans="1:15" ht="12.75">
      <c r="A272" s="104"/>
      <c r="B272" s="259"/>
      <c r="C272" s="104"/>
      <c r="D272" s="106"/>
      <c r="E272" s="106"/>
      <c r="F272" s="106"/>
      <c r="G272" s="104"/>
      <c r="H272" s="242"/>
      <c r="I272" s="104"/>
      <c r="J272" s="42"/>
      <c r="K272" s="42"/>
      <c r="L272" s="42"/>
      <c r="M272" s="104"/>
      <c r="N272" s="104"/>
      <c r="O272" s="104"/>
    </row>
    <row r="273" spans="1:15" ht="12.75">
      <c r="A273" s="104"/>
      <c r="B273" s="259"/>
      <c r="C273" s="104"/>
      <c r="D273" s="106"/>
      <c r="E273" s="106"/>
      <c r="F273" s="106"/>
      <c r="G273" s="104"/>
      <c r="H273" s="242"/>
      <c r="I273" s="104"/>
      <c r="J273" s="42"/>
      <c r="K273" s="42"/>
      <c r="L273" s="42"/>
      <c r="M273" s="104"/>
      <c r="N273" s="104"/>
      <c r="O273" s="104"/>
    </row>
    <row r="274" spans="1:15" ht="12.75">
      <c r="A274" s="104"/>
      <c r="B274" s="259"/>
      <c r="C274" s="104"/>
      <c r="D274" s="106"/>
      <c r="E274" s="106"/>
      <c r="F274" s="106"/>
      <c r="G274" s="104"/>
      <c r="H274" s="242"/>
      <c r="I274" s="104"/>
      <c r="J274" s="42"/>
      <c r="K274" s="42"/>
      <c r="L274" s="42"/>
      <c r="M274" s="104"/>
      <c r="N274" s="104"/>
      <c r="O274" s="104"/>
    </row>
    <row r="275" spans="1:15" ht="12.75">
      <c r="A275" s="104"/>
      <c r="B275" s="259"/>
      <c r="C275" s="104"/>
      <c r="D275" s="106"/>
      <c r="E275" s="106"/>
      <c r="F275" s="106"/>
      <c r="G275" s="104"/>
      <c r="H275" s="242"/>
      <c r="I275" s="104"/>
      <c r="J275" s="42"/>
      <c r="K275" s="42"/>
      <c r="L275" s="42"/>
      <c r="M275" s="104"/>
      <c r="N275" s="104"/>
      <c r="O275" s="104"/>
    </row>
    <row r="276" spans="1:15" ht="12.75">
      <c r="A276" s="104"/>
      <c r="B276" s="259"/>
      <c r="C276" s="104"/>
      <c r="D276" s="106"/>
      <c r="E276" s="106"/>
      <c r="F276" s="106"/>
      <c r="G276" s="104"/>
      <c r="H276" s="242"/>
      <c r="I276" s="104"/>
      <c r="J276" s="42"/>
      <c r="K276" s="42"/>
      <c r="L276" s="42"/>
      <c r="M276" s="104"/>
      <c r="N276" s="104"/>
      <c r="O276" s="104"/>
    </row>
    <row r="277" spans="1:15" ht="12.75">
      <c r="A277" s="104"/>
      <c r="B277" s="259"/>
      <c r="C277" s="104"/>
      <c r="D277" s="106"/>
      <c r="E277" s="106"/>
      <c r="F277" s="106"/>
      <c r="G277" s="104"/>
      <c r="H277" s="242"/>
      <c r="I277" s="104"/>
      <c r="J277" s="42"/>
      <c r="K277" s="42"/>
      <c r="L277" s="42"/>
      <c r="M277" s="104"/>
      <c r="N277" s="104"/>
      <c r="O277" s="104"/>
    </row>
    <row r="278" spans="1:15" ht="12.75">
      <c r="A278" s="104"/>
      <c r="B278" s="259"/>
      <c r="C278" s="104"/>
      <c r="D278" s="106"/>
      <c r="E278" s="106"/>
      <c r="F278" s="106"/>
      <c r="G278" s="104"/>
      <c r="H278" s="242"/>
      <c r="I278" s="104"/>
      <c r="J278" s="42"/>
      <c r="K278" s="42"/>
      <c r="L278" s="42"/>
      <c r="M278" s="104"/>
      <c r="N278" s="104"/>
      <c r="O278" s="104"/>
    </row>
    <row r="279" spans="1:15" ht="12.75">
      <c r="A279" s="104"/>
      <c r="B279" s="259"/>
      <c r="C279" s="104"/>
      <c r="D279" s="106"/>
      <c r="E279" s="106"/>
      <c r="F279" s="106"/>
      <c r="G279" s="104"/>
      <c r="H279" s="242"/>
      <c r="I279" s="104"/>
      <c r="J279" s="42"/>
      <c r="K279" s="42"/>
      <c r="L279" s="42"/>
      <c r="M279" s="104"/>
      <c r="N279" s="104"/>
      <c r="O279" s="104"/>
    </row>
    <row r="280" spans="1:15" ht="12.75">
      <c r="A280" s="104"/>
      <c r="B280" s="259"/>
      <c r="C280" s="104"/>
      <c r="D280" s="106"/>
      <c r="E280" s="106"/>
      <c r="F280" s="106"/>
      <c r="G280" s="104"/>
      <c r="H280" s="242"/>
      <c r="I280" s="104"/>
      <c r="J280" s="42"/>
      <c r="K280" s="42"/>
      <c r="L280" s="42"/>
      <c r="M280" s="104"/>
      <c r="N280" s="104"/>
      <c r="O280" s="104"/>
    </row>
    <row r="281" spans="1:15" ht="12.75">
      <c r="A281" s="104"/>
      <c r="B281" s="259"/>
      <c r="C281" s="104"/>
      <c r="D281" s="106"/>
      <c r="E281" s="106"/>
      <c r="F281" s="106"/>
      <c r="G281" s="104"/>
      <c r="H281" s="242"/>
      <c r="I281" s="104"/>
      <c r="J281" s="42"/>
      <c r="K281" s="42"/>
      <c r="L281" s="42"/>
      <c r="M281" s="104"/>
      <c r="N281" s="104"/>
      <c r="O281" s="104"/>
    </row>
    <row r="282" spans="1:15" ht="12.75">
      <c r="A282" s="104"/>
      <c r="B282" s="259"/>
      <c r="C282" s="104"/>
      <c r="D282" s="106"/>
      <c r="E282" s="106"/>
      <c r="F282" s="106"/>
      <c r="G282" s="104"/>
      <c r="H282" s="242"/>
      <c r="I282" s="104"/>
      <c r="J282" s="42"/>
      <c r="K282" s="42"/>
      <c r="L282" s="42"/>
      <c r="M282" s="104"/>
      <c r="N282" s="104"/>
      <c r="O282" s="104"/>
    </row>
    <row r="283" spans="1:15" ht="12.75">
      <c r="A283" s="104"/>
      <c r="B283" s="259"/>
      <c r="C283" s="104"/>
      <c r="D283" s="106"/>
      <c r="E283" s="106"/>
      <c r="F283" s="106"/>
      <c r="G283" s="104"/>
      <c r="H283" s="242"/>
      <c r="I283" s="104"/>
      <c r="J283" s="42"/>
      <c r="K283" s="42"/>
      <c r="L283" s="42"/>
      <c r="M283" s="104"/>
      <c r="N283" s="104"/>
      <c r="O283" s="104"/>
    </row>
    <row r="284" spans="1:15" ht="12.75">
      <c r="A284" s="104"/>
      <c r="B284" s="259"/>
      <c r="C284" s="104"/>
      <c r="D284" s="106"/>
      <c r="E284" s="106"/>
      <c r="F284" s="106"/>
      <c r="G284" s="104"/>
      <c r="H284" s="242"/>
      <c r="I284" s="104"/>
      <c r="J284" s="42"/>
      <c r="K284" s="42"/>
      <c r="L284" s="42"/>
      <c r="M284" s="104"/>
      <c r="N284" s="104"/>
      <c r="O284" s="104"/>
    </row>
    <row r="285" spans="1:15" ht="12.75">
      <c r="A285" s="104"/>
      <c r="B285" s="259"/>
      <c r="C285" s="104"/>
      <c r="D285" s="106"/>
      <c r="E285" s="106"/>
      <c r="F285" s="106"/>
      <c r="G285" s="104"/>
      <c r="H285" s="242"/>
      <c r="I285" s="104"/>
      <c r="J285" s="42"/>
      <c r="K285" s="42"/>
      <c r="L285" s="42"/>
      <c r="M285" s="104"/>
      <c r="N285" s="104"/>
      <c r="O285" s="104"/>
    </row>
    <row r="286" spans="1:15" ht="12.75">
      <c r="A286" s="104"/>
      <c r="B286" s="259"/>
      <c r="C286" s="104"/>
      <c r="D286" s="106"/>
      <c r="E286" s="106"/>
      <c r="F286" s="106"/>
      <c r="G286" s="104"/>
      <c r="H286" s="242"/>
      <c r="I286" s="104"/>
      <c r="J286" s="42"/>
      <c r="K286" s="42"/>
      <c r="L286" s="42"/>
      <c r="M286" s="104"/>
      <c r="N286" s="104"/>
      <c r="O286" s="104"/>
    </row>
    <row r="287" spans="1:15" ht="12.75">
      <c r="A287" s="104"/>
      <c r="B287" s="259"/>
      <c r="C287" s="104"/>
      <c r="D287" s="106"/>
      <c r="E287" s="106"/>
      <c r="F287" s="106"/>
      <c r="G287" s="104"/>
      <c r="H287" s="242"/>
      <c r="I287" s="104"/>
      <c r="J287" s="42"/>
      <c r="K287" s="42"/>
      <c r="L287" s="42"/>
      <c r="M287" s="104"/>
      <c r="N287" s="104"/>
      <c r="O287" s="104"/>
    </row>
    <row r="288" spans="1:15" ht="12.75">
      <c r="A288" s="104"/>
      <c r="B288" s="259"/>
      <c r="C288" s="104"/>
      <c r="D288" s="106"/>
      <c r="E288" s="106"/>
      <c r="F288" s="106"/>
      <c r="G288" s="104"/>
      <c r="H288" s="242"/>
      <c r="I288" s="104"/>
      <c r="J288" s="42"/>
      <c r="K288" s="42"/>
      <c r="L288" s="42"/>
      <c r="M288" s="104"/>
      <c r="N288" s="104"/>
      <c r="O288" s="104"/>
    </row>
    <row r="289" spans="1:15" ht="12.75">
      <c r="A289" s="104"/>
      <c r="B289" s="259"/>
      <c r="C289" s="104"/>
      <c r="D289" s="106"/>
      <c r="E289" s="106"/>
      <c r="F289" s="106"/>
      <c r="G289" s="104"/>
      <c r="H289" s="242"/>
      <c r="I289" s="104"/>
      <c r="J289" s="42"/>
      <c r="K289" s="42"/>
      <c r="L289" s="42"/>
      <c r="M289" s="104"/>
      <c r="N289" s="104"/>
      <c r="O289" s="104"/>
    </row>
    <row r="290" spans="1:15" ht="12.75">
      <c r="A290" s="104"/>
      <c r="B290" s="259"/>
      <c r="C290" s="104"/>
      <c r="D290" s="106"/>
      <c r="E290" s="106"/>
      <c r="F290" s="106"/>
      <c r="G290" s="104"/>
      <c r="H290" s="242"/>
      <c r="I290" s="104"/>
      <c r="J290" s="42"/>
      <c r="K290" s="42"/>
      <c r="L290" s="42"/>
      <c r="M290" s="104"/>
      <c r="N290" s="104"/>
      <c r="O290" s="104"/>
    </row>
    <row r="291" spans="1:15" ht="12.75">
      <c r="A291" s="104"/>
      <c r="B291" s="259"/>
      <c r="C291" s="104"/>
      <c r="D291" s="106"/>
      <c r="E291" s="106"/>
      <c r="F291" s="106"/>
      <c r="G291" s="104"/>
      <c r="H291" s="242"/>
      <c r="I291" s="104"/>
      <c r="J291" s="42"/>
      <c r="K291" s="42"/>
      <c r="L291" s="42"/>
      <c r="M291" s="104"/>
      <c r="N291" s="104"/>
      <c r="O291" s="104"/>
    </row>
    <row r="292" spans="1:15" ht="12.75">
      <c r="A292" s="104"/>
      <c r="B292" s="259"/>
      <c r="C292" s="104"/>
      <c r="D292" s="106"/>
      <c r="E292" s="106"/>
      <c r="F292" s="106"/>
      <c r="G292" s="104"/>
      <c r="H292" s="242"/>
      <c r="I292" s="104"/>
      <c r="J292" s="42"/>
      <c r="K292" s="42"/>
      <c r="L292" s="42"/>
      <c r="M292" s="104"/>
      <c r="N292" s="104"/>
      <c r="O292" s="104"/>
    </row>
    <row r="293" spans="1:15" ht="12.75">
      <c r="A293" s="104"/>
      <c r="B293" s="259"/>
      <c r="C293" s="104"/>
      <c r="D293" s="106"/>
      <c r="E293" s="106"/>
      <c r="F293" s="106"/>
      <c r="G293" s="104"/>
      <c r="H293" s="242"/>
      <c r="I293" s="104"/>
      <c r="J293" s="42"/>
      <c r="K293" s="42"/>
      <c r="L293" s="42"/>
      <c r="M293" s="104"/>
      <c r="N293" s="104"/>
      <c r="O293" s="104"/>
    </row>
    <row r="294" spans="1:15" ht="12.75">
      <c r="A294" s="104"/>
      <c r="B294" s="259"/>
      <c r="C294" s="104"/>
      <c r="D294" s="106"/>
      <c r="E294" s="106"/>
      <c r="F294" s="106"/>
      <c r="G294" s="104"/>
      <c r="H294" s="242"/>
      <c r="I294" s="104"/>
      <c r="J294" s="42"/>
      <c r="K294" s="42"/>
      <c r="L294" s="42"/>
      <c r="M294" s="104"/>
      <c r="N294" s="104"/>
      <c r="O294" s="104"/>
    </row>
    <row r="295" spans="1:15" ht="12.75">
      <c r="A295" s="104"/>
      <c r="B295" s="259"/>
      <c r="C295" s="104"/>
      <c r="D295" s="106"/>
      <c r="E295" s="106"/>
      <c r="F295" s="106"/>
      <c r="G295" s="104"/>
      <c r="H295" s="242"/>
      <c r="I295" s="104"/>
      <c r="J295" s="42"/>
      <c r="K295" s="42"/>
      <c r="L295" s="42"/>
      <c r="M295" s="104"/>
      <c r="N295" s="104"/>
      <c r="O295" s="104"/>
    </row>
    <row r="296" spans="1:15" ht="12.75">
      <c r="A296" s="104"/>
      <c r="B296" s="259"/>
      <c r="C296" s="104"/>
      <c r="D296" s="106"/>
      <c r="E296" s="106"/>
      <c r="F296" s="106"/>
      <c r="G296" s="104"/>
      <c r="H296" s="242"/>
      <c r="I296" s="104"/>
      <c r="J296" s="42"/>
      <c r="K296" s="42"/>
      <c r="L296" s="42"/>
      <c r="M296" s="104"/>
      <c r="N296" s="104"/>
      <c r="O296" s="104"/>
    </row>
    <row r="297" spans="1:15" ht="12.75">
      <c r="A297" s="104"/>
      <c r="B297" s="259"/>
      <c r="C297" s="104"/>
      <c r="D297" s="106"/>
      <c r="E297" s="106"/>
      <c r="F297" s="106"/>
      <c r="G297" s="104"/>
      <c r="H297" s="242"/>
      <c r="I297" s="104"/>
      <c r="J297" s="42"/>
      <c r="K297" s="42"/>
      <c r="L297" s="42"/>
      <c r="M297" s="104"/>
      <c r="N297" s="104"/>
      <c r="O297" s="104"/>
    </row>
    <row r="298" spans="1:15" ht="12.75">
      <c r="A298" s="104"/>
      <c r="B298" s="259"/>
      <c r="C298" s="104"/>
      <c r="D298" s="106"/>
      <c r="E298" s="106"/>
      <c r="F298" s="106"/>
      <c r="G298" s="104"/>
      <c r="H298" s="242"/>
      <c r="I298" s="104"/>
      <c r="J298" s="42"/>
      <c r="K298" s="42"/>
      <c r="L298" s="42"/>
      <c r="M298" s="104"/>
      <c r="N298" s="104"/>
      <c r="O298" s="104"/>
    </row>
    <row r="299" spans="1:15" ht="12.75">
      <c r="A299" s="104"/>
      <c r="B299" s="259"/>
      <c r="C299" s="104"/>
      <c r="D299" s="106"/>
      <c r="E299" s="106"/>
      <c r="F299" s="106"/>
      <c r="G299" s="104"/>
      <c r="H299" s="242"/>
      <c r="I299" s="104"/>
      <c r="J299" s="42"/>
      <c r="K299" s="42"/>
      <c r="L299" s="42"/>
      <c r="M299" s="104"/>
      <c r="N299" s="104"/>
      <c r="O299" s="104"/>
    </row>
    <row r="300" spans="1:15" ht="12.75">
      <c r="A300" s="104"/>
      <c r="B300" s="259"/>
      <c r="C300" s="104"/>
      <c r="D300" s="106"/>
      <c r="E300" s="106"/>
      <c r="F300" s="106"/>
      <c r="G300" s="104"/>
      <c r="H300" s="242"/>
      <c r="I300" s="104"/>
      <c r="J300" s="42"/>
      <c r="K300" s="42"/>
      <c r="L300" s="42"/>
      <c r="M300" s="104"/>
      <c r="N300" s="104"/>
      <c r="O300" s="104"/>
    </row>
    <row r="301" spans="1:15" ht="12.75">
      <c r="A301" s="104"/>
      <c r="B301" s="259"/>
      <c r="C301" s="104"/>
      <c r="D301" s="106"/>
      <c r="E301" s="106"/>
      <c r="F301" s="106"/>
      <c r="G301" s="104"/>
      <c r="H301" s="242"/>
      <c r="I301" s="104"/>
      <c r="J301" s="42"/>
      <c r="K301" s="42"/>
      <c r="L301" s="42"/>
      <c r="M301" s="104"/>
      <c r="N301" s="104"/>
      <c r="O301" s="104"/>
    </row>
    <row r="302" spans="1:15" ht="12.75">
      <c r="A302" s="104"/>
      <c r="B302" s="259"/>
      <c r="C302" s="104"/>
      <c r="D302" s="106"/>
      <c r="E302" s="106"/>
      <c r="F302" s="106"/>
      <c r="G302" s="104"/>
      <c r="H302" s="242"/>
      <c r="I302" s="104"/>
      <c r="J302" s="42"/>
      <c r="K302" s="42"/>
      <c r="L302" s="42"/>
      <c r="M302" s="104"/>
      <c r="N302" s="104"/>
      <c r="O302" s="104"/>
    </row>
    <row r="303" spans="1:15" ht="12.75">
      <c r="A303" s="104"/>
      <c r="B303" s="259"/>
      <c r="C303" s="104"/>
      <c r="D303" s="106"/>
      <c r="E303" s="106"/>
      <c r="F303" s="106"/>
      <c r="G303" s="104"/>
      <c r="H303" s="242"/>
      <c r="I303" s="104"/>
      <c r="J303" s="42"/>
      <c r="K303" s="42"/>
      <c r="L303" s="42"/>
      <c r="M303" s="104"/>
      <c r="N303" s="104"/>
      <c r="O303" s="104"/>
    </row>
    <row r="304" spans="1:15" ht="12.75">
      <c r="A304" s="104"/>
      <c r="B304" s="259"/>
      <c r="C304" s="104"/>
      <c r="D304" s="106"/>
      <c r="E304" s="106"/>
      <c r="F304" s="106"/>
      <c r="G304" s="104"/>
      <c r="H304" s="242"/>
      <c r="I304" s="104"/>
      <c r="J304" s="42"/>
      <c r="K304" s="42"/>
      <c r="L304" s="42"/>
      <c r="M304" s="104"/>
      <c r="N304" s="104"/>
      <c r="O304" s="104"/>
    </row>
    <row r="305" spans="1:15" ht="12.75">
      <c r="A305" s="104"/>
      <c r="B305" s="259"/>
      <c r="C305" s="104"/>
      <c r="D305" s="106"/>
      <c r="E305" s="106"/>
      <c r="F305" s="106"/>
      <c r="G305" s="104"/>
      <c r="H305" s="242"/>
      <c r="I305" s="104"/>
      <c r="J305" s="42"/>
      <c r="K305" s="42"/>
      <c r="L305" s="42"/>
      <c r="M305" s="104"/>
      <c r="N305" s="104"/>
      <c r="O305" s="104"/>
    </row>
    <row r="306" spans="1:15" ht="12.75">
      <c r="A306" s="104"/>
      <c r="B306" s="259"/>
      <c r="C306" s="104"/>
      <c r="D306" s="106"/>
      <c r="E306" s="106"/>
      <c r="F306" s="106"/>
      <c r="G306" s="104"/>
      <c r="H306" s="242"/>
      <c r="I306" s="104"/>
      <c r="J306" s="42"/>
      <c r="K306" s="42"/>
      <c r="L306" s="42"/>
      <c r="M306" s="104"/>
      <c r="N306" s="104"/>
      <c r="O306" s="104"/>
    </row>
    <row r="307" spans="1:15" ht="12.75">
      <c r="A307" s="104"/>
      <c r="B307" s="259"/>
      <c r="C307" s="104"/>
      <c r="D307" s="106"/>
      <c r="E307" s="106"/>
      <c r="F307" s="106"/>
      <c r="G307" s="104"/>
      <c r="H307" s="242"/>
      <c r="I307" s="104"/>
      <c r="J307" s="42"/>
      <c r="K307" s="42"/>
      <c r="L307" s="42"/>
      <c r="M307" s="104"/>
      <c r="N307" s="104"/>
      <c r="O307" s="104"/>
    </row>
    <row r="308" spans="1:15" ht="12.75">
      <c r="A308" s="104"/>
      <c r="B308" s="259"/>
      <c r="C308" s="104"/>
      <c r="D308" s="106"/>
      <c r="E308" s="106"/>
      <c r="F308" s="106"/>
      <c r="G308" s="104"/>
      <c r="H308" s="242"/>
      <c r="I308" s="104"/>
      <c r="J308" s="42"/>
      <c r="K308" s="42"/>
      <c r="L308" s="42"/>
      <c r="M308" s="104"/>
      <c r="N308" s="104"/>
      <c r="O308" s="104"/>
    </row>
    <row r="309" spans="1:15" ht="12.75">
      <c r="A309" s="104"/>
      <c r="B309" s="259"/>
      <c r="C309" s="104"/>
      <c r="D309" s="106"/>
      <c r="E309" s="106"/>
      <c r="F309" s="106"/>
      <c r="G309" s="104"/>
      <c r="H309" s="242"/>
      <c r="I309" s="104"/>
      <c r="J309" s="42"/>
      <c r="K309" s="42"/>
      <c r="L309" s="42"/>
      <c r="M309" s="104"/>
      <c r="N309" s="104"/>
      <c r="O309" s="104"/>
    </row>
    <row r="310" spans="1:15" ht="12.75">
      <c r="A310" s="104"/>
      <c r="B310" s="259"/>
      <c r="C310" s="104"/>
      <c r="D310" s="106"/>
      <c r="E310" s="106"/>
      <c r="F310" s="106"/>
      <c r="G310" s="104"/>
      <c r="H310" s="242"/>
      <c r="I310" s="104"/>
      <c r="J310" s="42"/>
      <c r="K310" s="42"/>
      <c r="L310" s="42"/>
      <c r="M310" s="104"/>
      <c r="N310" s="104"/>
      <c r="O310" s="104"/>
    </row>
    <row r="311" spans="1:15" ht="12.75">
      <c r="A311" s="104"/>
      <c r="B311" s="259"/>
      <c r="C311" s="104"/>
      <c r="D311" s="106"/>
      <c r="E311" s="106"/>
      <c r="F311" s="106"/>
      <c r="G311" s="104"/>
      <c r="H311" s="242"/>
      <c r="I311" s="104"/>
      <c r="J311" s="42"/>
      <c r="K311" s="42"/>
      <c r="L311" s="42"/>
      <c r="M311" s="104"/>
      <c r="N311" s="104"/>
      <c r="O311" s="104"/>
    </row>
    <row r="312" spans="1:15" ht="12.75">
      <c r="A312" s="104"/>
      <c r="B312" s="259"/>
      <c r="C312" s="104"/>
      <c r="D312" s="106"/>
      <c r="E312" s="106"/>
      <c r="F312" s="106"/>
      <c r="G312" s="104"/>
      <c r="H312" s="242"/>
      <c r="I312" s="104"/>
      <c r="J312" s="42"/>
      <c r="K312" s="42"/>
      <c r="L312" s="42"/>
      <c r="M312" s="104"/>
      <c r="N312" s="104"/>
      <c r="O312" s="104"/>
    </row>
    <row r="313" spans="1:15" ht="12.75">
      <c r="A313" s="104"/>
      <c r="B313" s="259"/>
      <c r="C313" s="104"/>
      <c r="D313" s="106"/>
      <c r="E313" s="106"/>
      <c r="F313" s="106"/>
      <c r="G313" s="104"/>
      <c r="H313" s="242"/>
      <c r="I313" s="104"/>
      <c r="J313" s="42"/>
      <c r="K313" s="42"/>
      <c r="L313" s="42"/>
      <c r="M313" s="104"/>
      <c r="N313" s="104"/>
      <c r="O313" s="104"/>
    </row>
    <row r="314" spans="1:15" ht="12.75">
      <c r="A314" s="104"/>
      <c r="B314" s="259"/>
      <c r="C314" s="104"/>
      <c r="D314" s="106"/>
      <c r="E314" s="106"/>
      <c r="F314" s="106"/>
      <c r="G314" s="104"/>
      <c r="H314" s="242"/>
      <c r="I314" s="104"/>
      <c r="J314" s="42"/>
      <c r="K314" s="42"/>
      <c r="L314" s="42"/>
      <c r="M314" s="104"/>
      <c r="N314" s="104"/>
      <c r="O314" s="104"/>
    </row>
    <row r="315" spans="1:15" ht="12.75">
      <c r="A315" s="104"/>
      <c r="B315" s="259"/>
      <c r="C315" s="104"/>
      <c r="D315" s="106"/>
      <c r="E315" s="106"/>
      <c r="F315" s="106"/>
      <c r="G315" s="104"/>
      <c r="H315" s="242"/>
      <c r="I315" s="104"/>
      <c r="J315" s="42"/>
      <c r="K315" s="42"/>
      <c r="L315" s="42"/>
      <c r="M315" s="104"/>
      <c r="N315" s="104"/>
      <c r="O315" s="104"/>
    </row>
    <row r="316" spans="1:15" ht="12.75">
      <c r="A316" s="104"/>
      <c r="B316" s="259"/>
      <c r="C316" s="104"/>
      <c r="D316" s="106"/>
      <c r="E316" s="106"/>
      <c r="F316" s="106"/>
      <c r="G316" s="104"/>
      <c r="H316" s="242"/>
      <c r="I316" s="104"/>
      <c r="J316" s="42"/>
      <c r="K316" s="42"/>
      <c r="L316" s="42"/>
      <c r="M316" s="104"/>
      <c r="N316" s="104"/>
      <c r="O316" s="104"/>
    </row>
    <row r="317" spans="1:15" ht="12.75">
      <c r="A317" s="104"/>
      <c r="B317" s="259"/>
      <c r="C317" s="104"/>
      <c r="D317" s="106"/>
      <c r="E317" s="106"/>
      <c r="F317" s="106"/>
      <c r="G317" s="104"/>
      <c r="H317" s="242"/>
      <c r="I317" s="104"/>
      <c r="J317" s="42"/>
      <c r="K317" s="42"/>
      <c r="L317" s="42"/>
      <c r="M317" s="104"/>
      <c r="N317" s="104"/>
      <c r="O317" s="104"/>
    </row>
    <row r="318" spans="1:15" ht="12.75">
      <c r="A318" s="104"/>
      <c r="B318" s="259"/>
      <c r="C318" s="104"/>
      <c r="D318" s="106"/>
      <c r="E318" s="106"/>
      <c r="F318" s="106"/>
      <c r="G318" s="104"/>
      <c r="H318" s="242"/>
      <c r="I318" s="104"/>
      <c r="J318" s="42"/>
      <c r="K318" s="42"/>
      <c r="L318" s="42"/>
      <c r="M318" s="104"/>
      <c r="N318" s="104"/>
      <c r="O318" s="104"/>
    </row>
    <row r="319" spans="1:15" ht="12.75">
      <c r="A319" s="104"/>
      <c r="B319" s="259"/>
      <c r="C319" s="104"/>
      <c r="D319" s="106"/>
      <c r="E319" s="106"/>
      <c r="F319" s="106"/>
      <c r="G319" s="104"/>
      <c r="H319" s="242"/>
      <c r="I319" s="104"/>
      <c r="J319" s="42"/>
      <c r="K319" s="42"/>
      <c r="L319" s="42"/>
      <c r="M319" s="104"/>
      <c r="N319" s="104"/>
      <c r="O319" s="104"/>
    </row>
    <row r="320" spans="1:15" ht="12.75">
      <c r="A320" s="104"/>
      <c r="B320" s="259"/>
      <c r="C320" s="104"/>
      <c r="D320" s="106"/>
      <c r="E320" s="106"/>
      <c r="F320" s="106"/>
      <c r="G320" s="104"/>
      <c r="H320" s="242"/>
      <c r="I320" s="104"/>
      <c r="J320" s="42"/>
      <c r="K320" s="42"/>
      <c r="L320" s="42"/>
      <c r="M320" s="104"/>
      <c r="N320" s="104"/>
      <c r="O320" s="104"/>
    </row>
    <row r="321" spans="1:15" ht="12.75">
      <c r="A321" s="104"/>
      <c r="B321" s="259"/>
      <c r="C321" s="104"/>
      <c r="D321" s="106"/>
      <c r="E321" s="106"/>
      <c r="F321" s="106"/>
      <c r="G321" s="104"/>
      <c r="H321" s="242"/>
      <c r="I321" s="104"/>
      <c r="J321" s="42"/>
      <c r="K321" s="42"/>
      <c r="L321" s="42"/>
      <c r="M321" s="104"/>
      <c r="N321" s="104"/>
      <c r="O321" s="104"/>
    </row>
    <row r="322" spans="1:15" ht="12.75">
      <c r="A322" s="104"/>
      <c r="B322" s="259"/>
      <c r="C322" s="104"/>
      <c r="D322" s="106"/>
      <c r="E322" s="106"/>
      <c r="F322" s="106"/>
      <c r="G322" s="104"/>
      <c r="H322" s="242"/>
      <c r="I322" s="104"/>
      <c r="J322" s="42"/>
      <c r="K322" s="42"/>
      <c r="L322" s="42"/>
      <c r="M322" s="104"/>
      <c r="N322" s="104"/>
      <c r="O322" s="104"/>
    </row>
    <row r="323" spans="1:15" ht="12.75">
      <c r="A323" s="104"/>
      <c r="B323" s="259"/>
      <c r="C323" s="104"/>
      <c r="D323" s="106"/>
      <c r="E323" s="106"/>
      <c r="F323" s="106"/>
      <c r="G323" s="104"/>
      <c r="H323" s="242"/>
      <c r="I323" s="104"/>
      <c r="J323" s="42"/>
      <c r="K323" s="42"/>
      <c r="L323" s="42"/>
      <c r="M323" s="104"/>
      <c r="N323" s="104"/>
      <c r="O323" s="104"/>
    </row>
    <row r="324" spans="1:15" ht="12.75">
      <c r="A324" s="104"/>
      <c r="B324" s="259"/>
      <c r="C324" s="104"/>
      <c r="D324" s="106"/>
      <c r="E324" s="106"/>
      <c r="F324" s="106"/>
      <c r="G324" s="104"/>
      <c r="H324" s="242"/>
      <c r="I324" s="104"/>
      <c r="J324" s="42"/>
      <c r="K324" s="42"/>
      <c r="L324" s="42"/>
      <c r="M324" s="104"/>
      <c r="N324" s="104"/>
      <c r="O324" s="104"/>
    </row>
    <row r="325" spans="1:15" ht="12.75">
      <c r="A325" s="104"/>
      <c r="B325" s="259"/>
      <c r="C325" s="104"/>
      <c r="D325" s="106"/>
      <c r="E325" s="106"/>
      <c r="F325" s="106"/>
      <c r="G325" s="104"/>
      <c r="H325" s="242"/>
      <c r="I325" s="104"/>
      <c r="J325" s="42"/>
      <c r="K325" s="42"/>
      <c r="L325" s="42"/>
      <c r="M325" s="104"/>
      <c r="N325" s="104"/>
      <c r="O325" s="104"/>
    </row>
    <row r="326" spans="1:15" ht="12.75">
      <c r="A326" s="104"/>
      <c r="B326" s="259"/>
      <c r="C326" s="104"/>
      <c r="D326" s="106"/>
      <c r="E326" s="106"/>
      <c r="F326" s="106"/>
      <c r="G326" s="104"/>
      <c r="H326" s="242"/>
      <c r="I326" s="104"/>
      <c r="J326" s="42"/>
      <c r="K326" s="42"/>
      <c r="L326" s="42"/>
      <c r="M326" s="104"/>
      <c r="N326" s="104"/>
      <c r="O326" s="104"/>
    </row>
    <row r="327" spans="1:15" ht="12.75">
      <c r="A327" s="104"/>
      <c r="B327" s="259"/>
      <c r="C327" s="104"/>
      <c r="D327" s="106"/>
      <c r="E327" s="106"/>
      <c r="F327" s="106"/>
      <c r="G327" s="104"/>
      <c r="H327" s="242"/>
      <c r="I327" s="104"/>
      <c r="J327" s="42"/>
      <c r="K327" s="42"/>
      <c r="L327" s="42"/>
      <c r="M327" s="104"/>
      <c r="N327" s="104"/>
      <c r="O327" s="104"/>
    </row>
    <row r="328" spans="1:15" ht="12.75">
      <c r="A328" s="104"/>
      <c r="B328" s="259"/>
      <c r="C328" s="104"/>
      <c r="D328" s="106"/>
      <c r="E328" s="106"/>
      <c r="F328" s="106"/>
      <c r="G328" s="104"/>
      <c r="H328" s="242"/>
      <c r="I328" s="104"/>
      <c r="J328" s="42"/>
      <c r="K328" s="42"/>
      <c r="L328" s="42"/>
      <c r="M328" s="104"/>
      <c r="N328" s="104"/>
      <c r="O328" s="104"/>
    </row>
    <row r="329" spans="1:15" ht="12.75">
      <c r="A329" s="104"/>
      <c r="B329" s="259"/>
      <c r="C329" s="104"/>
      <c r="D329" s="106"/>
      <c r="E329" s="106"/>
      <c r="F329" s="106"/>
      <c r="G329" s="104"/>
      <c r="H329" s="242"/>
      <c r="I329" s="104"/>
      <c r="J329" s="42"/>
      <c r="K329" s="42"/>
      <c r="L329" s="42"/>
      <c r="M329" s="104"/>
      <c r="N329" s="104"/>
      <c r="O329" s="104"/>
    </row>
    <row r="330" spans="1:15" ht="12.75">
      <c r="A330" s="104"/>
      <c r="B330" s="259"/>
      <c r="C330" s="104"/>
      <c r="D330" s="106"/>
      <c r="E330" s="106"/>
      <c r="F330" s="106"/>
      <c r="G330" s="104"/>
      <c r="H330" s="242"/>
      <c r="I330" s="104"/>
      <c r="J330" s="42"/>
      <c r="K330" s="42"/>
      <c r="L330" s="42"/>
      <c r="M330" s="104"/>
      <c r="N330" s="104"/>
      <c r="O330" s="104"/>
    </row>
    <row r="331" spans="1:15" ht="12.75">
      <c r="A331" s="104"/>
      <c r="B331" s="259"/>
      <c r="C331" s="104"/>
      <c r="D331" s="106"/>
      <c r="E331" s="106"/>
      <c r="F331" s="106"/>
      <c r="G331" s="104"/>
      <c r="H331" s="242"/>
      <c r="I331" s="104"/>
      <c r="J331" s="42"/>
      <c r="K331" s="42"/>
      <c r="L331" s="42"/>
      <c r="M331" s="104"/>
      <c r="N331" s="104"/>
      <c r="O331" s="104"/>
    </row>
    <row r="332" spans="1:15" ht="12.75">
      <c r="A332" s="104"/>
      <c r="B332" s="259"/>
      <c r="C332" s="104"/>
      <c r="D332" s="106"/>
      <c r="E332" s="106"/>
      <c r="F332" s="106"/>
      <c r="G332" s="104"/>
      <c r="H332" s="242"/>
      <c r="I332" s="104"/>
      <c r="J332" s="42"/>
      <c r="K332" s="42"/>
      <c r="L332" s="42"/>
      <c r="M332" s="104"/>
      <c r="N332" s="104"/>
      <c r="O332" s="104"/>
    </row>
    <row r="333" spans="1:15" ht="12.75">
      <c r="A333" s="104"/>
      <c r="B333" s="259"/>
      <c r="C333" s="104"/>
      <c r="D333" s="106"/>
      <c r="E333" s="106"/>
      <c r="F333" s="106"/>
      <c r="G333" s="104"/>
      <c r="H333" s="242"/>
      <c r="I333" s="104"/>
      <c r="J333" s="42"/>
      <c r="K333" s="42"/>
      <c r="L333" s="42"/>
      <c r="M333" s="104"/>
      <c r="N333" s="104"/>
      <c r="O333" s="104"/>
    </row>
    <row r="334" spans="1:15" ht="12.75">
      <c r="A334" s="104"/>
      <c r="B334" s="259"/>
      <c r="C334" s="104"/>
      <c r="D334" s="106"/>
      <c r="E334" s="106"/>
      <c r="F334" s="106"/>
      <c r="G334" s="104"/>
      <c r="H334" s="242"/>
      <c r="I334" s="104"/>
      <c r="J334" s="42"/>
      <c r="K334" s="42"/>
      <c r="L334" s="42"/>
      <c r="M334" s="104"/>
      <c r="N334" s="104"/>
      <c r="O334" s="104"/>
    </row>
    <row r="335" spans="1:15" ht="12.75">
      <c r="A335" s="104"/>
      <c r="B335" s="259"/>
      <c r="C335" s="104"/>
      <c r="D335" s="106"/>
      <c r="E335" s="106"/>
      <c r="F335" s="106"/>
      <c r="G335" s="104"/>
      <c r="H335" s="242"/>
      <c r="I335" s="104"/>
      <c r="J335" s="42"/>
      <c r="K335" s="42"/>
      <c r="L335" s="42"/>
      <c r="M335" s="104"/>
      <c r="N335" s="104"/>
      <c r="O335" s="104"/>
    </row>
    <row r="336" spans="1:15" ht="12.75">
      <c r="A336" s="104"/>
      <c r="B336" s="259"/>
      <c r="C336" s="104"/>
      <c r="D336" s="106"/>
      <c r="E336" s="106"/>
      <c r="F336" s="106"/>
      <c r="G336" s="104"/>
      <c r="H336" s="242"/>
      <c r="I336" s="104"/>
      <c r="J336" s="42"/>
      <c r="K336" s="42"/>
      <c r="L336" s="42"/>
      <c r="M336" s="104"/>
      <c r="N336" s="104"/>
      <c r="O336" s="104"/>
    </row>
    <row r="337" spans="1:15" ht="12.75">
      <c r="A337" s="104"/>
      <c r="B337" s="259"/>
      <c r="C337" s="104"/>
      <c r="D337" s="106"/>
      <c r="E337" s="106"/>
      <c r="F337" s="106"/>
      <c r="G337" s="104"/>
      <c r="H337" s="242"/>
      <c r="I337" s="104"/>
      <c r="J337" s="42"/>
      <c r="K337" s="42"/>
      <c r="L337" s="42"/>
      <c r="M337" s="104"/>
      <c r="N337" s="104"/>
      <c r="O337" s="104"/>
    </row>
    <row r="338" spans="1:15" ht="12.75">
      <c r="A338" s="104"/>
      <c r="B338" s="259"/>
      <c r="C338" s="104"/>
      <c r="D338" s="106"/>
      <c r="E338" s="106"/>
      <c r="F338" s="106"/>
      <c r="G338" s="104"/>
      <c r="H338" s="242"/>
      <c r="I338" s="104"/>
      <c r="J338" s="42"/>
      <c r="K338" s="42"/>
      <c r="L338" s="42"/>
      <c r="M338" s="104"/>
      <c r="N338" s="104"/>
      <c r="O338" s="104"/>
    </row>
    <row r="339" spans="1:15" ht="12.75">
      <c r="A339" s="104"/>
      <c r="B339" s="259"/>
      <c r="C339" s="104"/>
      <c r="D339" s="106"/>
      <c r="E339" s="106"/>
      <c r="F339" s="106"/>
      <c r="G339" s="104"/>
      <c r="H339" s="242"/>
      <c r="I339" s="104"/>
      <c r="J339" s="42"/>
      <c r="K339" s="42"/>
      <c r="L339" s="42"/>
      <c r="M339" s="104"/>
      <c r="N339" s="104"/>
      <c r="O339" s="104"/>
    </row>
  </sheetData>
  <sheetProtection selectLockedCells="1" selectUnlockedCells="1"/>
  <mergeCells count="1">
    <mergeCell ref="R1:S1"/>
  </mergeCells>
  <dataValidations count="1">
    <dataValidation type="list" showErrorMessage="1" sqref="H11:H210">
      <formula1>$S$2:$S$6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R56"/>
  <sheetViews>
    <sheetView zoomScale="75" zoomScaleNormal="75" zoomScalePageLayoutView="0" workbookViewId="0" topLeftCell="A1">
      <selection activeCell="A54" sqref="A54"/>
    </sheetView>
  </sheetViews>
  <sheetFormatPr defaultColWidth="9.140625" defaultRowHeight="12"/>
  <cols>
    <col min="1" max="1" width="45.57421875" style="38" customWidth="1"/>
    <col min="2" max="2" width="24.8515625" style="260" customWidth="1"/>
    <col min="3" max="3" width="14.8515625" style="260" customWidth="1"/>
    <col min="4" max="4" width="24.140625" style="38" customWidth="1"/>
    <col min="5" max="5" width="25.00390625" style="38" customWidth="1"/>
    <col min="6" max="6" width="13.140625" style="260" customWidth="1"/>
    <col min="7" max="70" width="9.140625" style="42" customWidth="1"/>
    <col min="71" max="16384" width="9.140625" style="43" customWidth="1"/>
  </cols>
  <sheetData>
    <row r="1" spans="1:6" ht="15.75">
      <c r="A1" s="261" t="s">
        <v>131</v>
      </c>
      <c r="B1" s="262"/>
      <c r="C1" s="262"/>
      <c r="D1" s="114"/>
      <c r="E1" s="143"/>
      <c r="F1" s="143"/>
    </row>
    <row r="2" spans="1:70" s="150" customFormat="1" ht="15">
      <c r="A2" s="144" t="s">
        <v>4</v>
      </c>
      <c r="B2" s="263" t="str">
        <f>Abertura!B6</f>
        <v>Gerenciador de Contas de Usuários e Serviços de Rede.</v>
      </c>
      <c r="C2" s="264"/>
      <c r="D2" s="146">
        <f>Abertura!B9</f>
        <v>40052</v>
      </c>
      <c r="E2" s="80" t="s">
        <v>132</v>
      </c>
      <c r="F2" s="265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</row>
    <row r="3" spans="1:70" s="150" customFormat="1" ht="15">
      <c r="A3" s="144" t="s">
        <v>6</v>
      </c>
      <c r="B3" s="263" t="str">
        <f>Abertura!B7</f>
        <v>Prefeitura Municipal de Curitiba - PMC</v>
      </c>
      <c r="C3" s="264"/>
      <c r="D3" s="49" t="s">
        <v>72</v>
      </c>
      <c r="E3" s="266">
        <f>Sensib</f>
        <v>1</v>
      </c>
      <c r="F3" s="266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</row>
    <row r="4" spans="1:70" s="150" customFormat="1" ht="15">
      <c r="A4" s="153" t="s">
        <v>28</v>
      </c>
      <c r="B4" s="267" t="str">
        <f>Abertura!B8</f>
        <v>Estevão Thomacheski Rodrigues</v>
      </c>
      <c r="C4" s="268"/>
      <c r="D4" s="155" t="s">
        <v>73</v>
      </c>
      <c r="E4" s="269">
        <f>SensibO</f>
        <v>1</v>
      </c>
      <c r="F4" s="26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</row>
    <row r="5" spans="1:70" s="150" customFormat="1" ht="15">
      <c r="A5" s="158"/>
      <c r="B5" s="270"/>
      <c r="C5" s="270"/>
      <c r="D5" s="159"/>
      <c r="E5" s="271"/>
      <c r="F5" s="270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</row>
    <row r="6" spans="1:70" s="276" customFormat="1" ht="12.75">
      <c r="A6" s="160" t="str">
        <f>Abertura!$B$12</f>
        <v>Análise de Custos</v>
      </c>
      <c r="B6" s="272" t="s">
        <v>74</v>
      </c>
      <c r="C6" s="273" t="s">
        <v>75</v>
      </c>
      <c r="D6" s="118" t="s">
        <v>133</v>
      </c>
      <c r="E6" s="274" t="s">
        <v>134</v>
      </c>
      <c r="F6" s="273" t="s">
        <v>75</v>
      </c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</row>
    <row r="7" spans="1:70" s="281" customFormat="1" ht="15">
      <c r="A7" s="166" t="s">
        <v>135</v>
      </c>
      <c r="B7" s="167">
        <f>Abertura!B13</f>
        <v>160000</v>
      </c>
      <c r="C7" s="277">
        <v>1</v>
      </c>
      <c r="D7" s="278" t="s">
        <v>78</v>
      </c>
      <c r="E7" s="279">
        <f>'VE-Pré-Resposta'!B7</f>
        <v>160000</v>
      </c>
      <c r="F7" s="280">
        <f>'VE-Pré-Resposta'!C7</f>
        <v>1</v>
      </c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</row>
    <row r="8" spans="1:70" s="281" customFormat="1" ht="15">
      <c r="A8" s="166" t="s">
        <v>136</v>
      </c>
      <c r="B8" s="167">
        <f>'Resposta-Ameacas'!I6*Abertura!N12</f>
        <v>18400</v>
      </c>
      <c r="C8" s="277"/>
      <c r="D8" s="278"/>
      <c r="E8" s="282"/>
      <c r="F8" s="280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</row>
    <row r="9" spans="1:70" s="281" customFormat="1" ht="15">
      <c r="A9" s="166" t="s">
        <v>137</v>
      </c>
      <c r="B9" s="167">
        <f>'Resposta-Oport'!I6*Abertura!N12</f>
        <v>0</v>
      </c>
      <c r="C9" s="277"/>
      <c r="D9" s="283" t="s">
        <v>24</v>
      </c>
      <c r="E9" s="282"/>
      <c r="F9" s="280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</row>
    <row r="10" spans="1:70" s="281" customFormat="1" ht="15">
      <c r="A10" s="166" t="s">
        <v>138</v>
      </c>
      <c r="B10" s="167">
        <f>B7+B8+B9</f>
        <v>178400</v>
      </c>
      <c r="C10" s="173">
        <f>B10/B7-1</f>
        <v>0.11499999999999999</v>
      </c>
      <c r="D10" s="278" t="s">
        <v>139</v>
      </c>
      <c r="E10" s="282"/>
      <c r="F10" s="284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</row>
    <row r="11" spans="1:70" s="281" customFormat="1" ht="15">
      <c r="A11" s="166" t="s">
        <v>79</v>
      </c>
      <c r="B11" s="167">
        <f>'Resposta-Ameacas'!L6*Abertura!N12</f>
        <v>13160</v>
      </c>
      <c r="C11" s="173">
        <f>B11/B10</f>
        <v>0.07376681614349775</v>
      </c>
      <c r="D11" s="278" t="s">
        <v>140</v>
      </c>
      <c r="E11" s="279">
        <f>'VE-Pré-Resposta'!B8</f>
        <v>52510</v>
      </c>
      <c r="F11" s="284">
        <f>'VE-Pré-Resposta'!C8</f>
        <v>0.3281875</v>
      </c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</row>
    <row r="12" spans="1:70" s="281" customFormat="1" ht="15">
      <c r="A12" s="166" t="s">
        <v>81</v>
      </c>
      <c r="B12" s="167">
        <f>-'Resposta-Oport'!L6*Abertura!N12</f>
        <v>-6860</v>
      </c>
      <c r="C12" s="173">
        <f>B12/B10</f>
        <v>-0.03845291479820628</v>
      </c>
      <c r="D12" s="278" t="s">
        <v>141</v>
      </c>
      <c r="E12" s="279">
        <f>'VE-Pré-Resposta'!B9</f>
        <v>-6860</v>
      </c>
      <c r="F12" s="284">
        <f>'VE-Pré-Resposta'!C9</f>
        <v>-0.042875</v>
      </c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</row>
    <row r="13" spans="1:70" s="150" customFormat="1" ht="15">
      <c r="A13" s="171" t="s">
        <v>82</v>
      </c>
      <c r="B13" s="172">
        <f>SUM(B10:B12)</f>
        <v>184700</v>
      </c>
      <c r="C13" s="173">
        <f>B13/B7-1</f>
        <v>0.15437499999999993</v>
      </c>
      <c r="D13" s="285"/>
      <c r="E13" s="286">
        <f>'VE-Pré-Resposta'!B10</f>
        <v>205650</v>
      </c>
      <c r="F13" s="284">
        <f>'VE-Pré-Resposta'!C10</f>
        <v>0.2853125000000001</v>
      </c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</row>
    <row r="14" spans="1:70" s="150" customFormat="1" ht="15">
      <c r="A14" s="171" t="s">
        <v>84</v>
      </c>
      <c r="B14" s="172">
        <f>B10-(B19*Abertura!N12)</f>
        <v>170200</v>
      </c>
      <c r="C14" s="173">
        <f>B14/B7-1</f>
        <v>0.06374999999999997</v>
      </c>
      <c r="D14" s="285"/>
      <c r="E14" s="286">
        <f>'VE-Pré-Resposta'!B11</f>
        <v>151800</v>
      </c>
      <c r="F14" s="284">
        <f>'VE-Pré-Resposta'!C11</f>
        <v>-0.05125000000000002</v>
      </c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</row>
    <row r="15" spans="1:70" s="150" customFormat="1" ht="15">
      <c r="A15" s="171" t="s">
        <v>86</v>
      </c>
      <c r="B15" s="172">
        <f>B10+(B18*Abertura!N12)</f>
        <v>385500</v>
      </c>
      <c r="C15" s="173">
        <f>B15/B7-1</f>
        <v>1.4093749999999998</v>
      </c>
      <c r="D15" s="285"/>
      <c r="E15" s="286">
        <f>'VE-Pré-Resposta'!B12</f>
        <v>367100</v>
      </c>
      <c r="F15" s="284">
        <f>'VE-Pré-Resposta'!C12</f>
        <v>1.294375</v>
      </c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</row>
    <row r="16" spans="1:6" s="149" customFormat="1" ht="15">
      <c r="A16" s="186"/>
      <c r="B16" s="287"/>
      <c r="C16" s="288" t="s">
        <v>24</v>
      </c>
      <c r="D16" s="289"/>
      <c r="E16" s="290"/>
      <c r="F16" s="291"/>
    </row>
    <row r="17" spans="1:70" s="41" customFormat="1" ht="12.75">
      <c r="A17" s="292" t="s">
        <v>142</v>
      </c>
      <c r="B17" s="292" t="s">
        <v>143</v>
      </c>
      <c r="C17" s="293"/>
      <c r="D17" s="293"/>
      <c r="E17" s="293"/>
      <c r="F17" s="293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</row>
    <row r="18" spans="1:70" s="41" customFormat="1" ht="15">
      <c r="A18" s="294" t="s">
        <v>87</v>
      </c>
      <c r="B18" s="167">
        <f>'Resposta-Ameacas'!K6</f>
        <v>207100</v>
      </c>
      <c r="C18" s="293"/>
      <c r="D18" s="293"/>
      <c r="E18" s="293"/>
      <c r="F18" s="293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</row>
    <row r="19" spans="1:70" s="41" customFormat="1" ht="15">
      <c r="A19" s="294" t="s">
        <v>85</v>
      </c>
      <c r="B19" s="167">
        <f>'Resposta-Oport'!K6</f>
        <v>8200</v>
      </c>
      <c r="C19" s="293"/>
      <c r="D19" s="293"/>
      <c r="E19" s="293"/>
      <c r="F19" s="293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</row>
    <row r="21" spans="1:6" ht="15">
      <c r="A21" s="295" t="s">
        <v>144</v>
      </c>
      <c r="B21" s="172">
        <v>9600</v>
      </c>
      <c r="C21" s="173">
        <f>B21/B10</f>
        <v>0.053811659192825115</v>
      </c>
      <c r="D21" s="296" t="s">
        <v>145</v>
      </c>
      <c r="E21" s="297"/>
      <c r="F21" s="298"/>
    </row>
    <row r="22" ht="12.75">
      <c r="C22" s="299"/>
    </row>
    <row r="23" spans="1:6" ht="15">
      <c r="A23" s="295" t="s">
        <v>146</v>
      </c>
      <c r="B23" s="300">
        <v>4800</v>
      </c>
      <c r="C23" s="173">
        <f>B23/B10</f>
        <v>0.026905829596412557</v>
      </c>
      <c r="D23" s="296" t="s">
        <v>147</v>
      </c>
      <c r="E23" s="297"/>
      <c r="F23" s="298"/>
    </row>
    <row r="24" spans="1:6" s="42" customFormat="1" ht="15">
      <c r="A24" s="186"/>
      <c r="B24" s="172">
        <f>B23*Abertura!N12</f>
        <v>4800</v>
      </c>
      <c r="C24" s="301"/>
      <c r="D24" s="302"/>
      <c r="E24" s="290"/>
      <c r="F24" s="291"/>
    </row>
    <row r="25" ht="12.75">
      <c r="C25" s="299"/>
    </row>
    <row r="26" spans="1:6" ht="15">
      <c r="A26" s="295" t="s">
        <v>148</v>
      </c>
      <c r="B26" s="172">
        <f>B21+B24</f>
        <v>14400</v>
      </c>
      <c r="C26" s="173">
        <f>B26/B10</f>
        <v>0.08071748878923767</v>
      </c>
      <c r="D26" s="296" t="s">
        <v>149</v>
      </c>
      <c r="E26" s="297" t="s">
        <v>24</v>
      </c>
      <c r="F26" s="298"/>
    </row>
    <row r="27" spans="1:6" s="42" customFormat="1" ht="15">
      <c r="A27" s="186"/>
      <c r="B27" s="303"/>
      <c r="C27" s="301"/>
      <c r="D27" s="304"/>
      <c r="E27" s="290"/>
      <c r="F27" s="291"/>
    </row>
    <row r="28" spans="1:6" s="42" customFormat="1" ht="15">
      <c r="A28" s="145" t="s">
        <v>150</v>
      </c>
      <c r="B28" s="272" t="s">
        <v>74</v>
      </c>
      <c r="C28" s="272" t="s">
        <v>75</v>
      </c>
      <c r="D28" s="304"/>
      <c r="E28" s="290"/>
      <c r="F28" s="291"/>
    </row>
    <row r="29" spans="1:70" s="150" customFormat="1" ht="15">
      <c r="A29" s="171" t="s">
        <v>82</v>
      </c>
      <c r="B29" s="305">
        <f>B13+B26</f>
        <v>199100</v>
      </c>
      <c r="C29" s="173">
        <f>B29/B7-1</f>
        <v>0.244375</v>
      </c>
      <c r="D29" s="306"/>
      <c r="E29" s="307"/>
      <c r="F29" s="291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</row>
    <row r="30" spans="1:70" s="150" customFormat="1" ht="15">
      <c r="A30" s="171" t="s">
        <v>84</v>
      </c>
      <c r="B30" s="305">
        <f>B14+B26</f>
        <v>184600</v>
      </c>
      <c r="C30" s="173">
        <f>B30/B7-1</f>
        <v>0.15375000000000005</v>
      </c>
      <c r="D30" s="289"/>
      <c r="E30" s="290"/>
      <c r="F30" s="291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</row>
    <row r="31" spans="1:70" s="150" customFormat="1" ht="15">
      <c r="A31" s="171" t="s">
        <v>86</v>
      </c>
      <c r="B31" s="305">
        <f>B15+B26</f>
        <v>399900</v>
      </c>
      <c r="C31" s="173">
        <f>B31/B7-1</f>
        <v>1.4993750000000001</v>
      </c>
      <c r="D31" s="289"/>
      <c r="E31" s="290"/>
      <c r="F31" s="291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</row>
    <row r="32" spans="1:6" s="42" customFormat="1" ht="15">
      <c r="A32" s="308"/>
      <c r="B32" s="287"/>
      <c r="C32" s="291"/>
      <c r="D32" s="304"/>
      <c r="E32" s="290"/>
      <c r="F32" s="291"/>
    </row>
    <row r="33" spans="1:6" ht="15">
      <c r="A33" s="309" t="s">
        <v>151</v>
      </c>
      <c r="B33" s="310"/>
      <c r="C33" s="311"/>
      <c r="D33" s="312"/>
      <c r="E33" s="297"/>
      <c r="F33" s="311"/>
    </row>
    <row r="34" spans="1:70" ht="12.75">
      <c r="A34" s="38" t="s">
        <v>152</v>
      </c>
      <c r="B34" s="38"/>
      <c r="C34" s="38"/>
      <c r="F34" s="38"/>
      <c r="BM34" s="43"/>
      <c r="BN34" s="43"/>
      <c r="BO34" s="43"/>
      <c r="BP34" s="43"/>
      <c r="BQ34" s="43"/>
      <c r="BR34" s="43"/>
    </row>
    <row r="35" ht="12.75">
      <c r="A35" s="38" t="s">
        <v>153</v>
      </c>
    </row>
    <row r="36" ht="12.75">
      <c r="A36" s="38" t="s">
        <v>154</v>
      </c>
    </row>
    <row r="37" ht="12.75">
      <c r="A37" s="38" t="s">
        <v>155</v>
      </c>
    </row>
    <row r="38" ht="12.75">
      <c r="A38" s="38" t="s">
        <v>156</v>
      </c>
    </row>
    <row r="40" ht="12.75">
      <c r="A40" s="313" t="s">
        <v>157</v>
      </c>
    </row>
    <row r="41" ht="12.75">
      <c r="A41" s="38" t="s">
        <v>158</v>
      </c>
    </row>
    <row r="43" ht="12.75">
      <c r="A43" s="313" t="s">
        <v>159</v>
      </c>
    </row>
    <row r="44" ht="12.75">
      <c r="A44" s="38" t="s">
        <v>160</v>
      </c>
    </row>
    <row r="46" ht="12.75">
      <c r="A46" s="313" t="s">
        <v>161</v>
      </c>
    </row>
    <row r="47" ht="12.75">
      <c r="A47" s="38" t="s">
        <v>162</v>
      </c>
    </row>
    <row r="49" ht="12.75">
      <c r="A49" s="38" t="s">
        <v>163</v>
      </c>
    </row>
    <row r="50" ht="12.75">
      <c r="A50" s="38" t="s">
        <v>164</v>
      </c>
    </row>
    <row r="51" ht="12.75">
      <c r="A51" s="314" t="s">
        <v>165</v>
      </c>
    </row>
    <row r="52" ht="12.75">
      <c r="A52" s="314"/>
    </row>
    <row r="53" ht="12.75">
      <c r="A53" s="314" t="s">
        <v>166</v>
      </c>
    </row>
    <row r="54" ht="12.75">
      <c r="A54" s="38" t="s">
        <v>167</v>
      </c>
    </row>
    <row r="55" spans="1:6" s="42" customFormat="1" ht="15">
      <c r="A55" s="145" t="s">
        <v>168</v>
      </c>
      <c r="B55" s="172">
        <f>B29</f>
        <v>199100</v>
      </c>
      <c r="C55" s="168">
        <f>B55/B7-1</f>
        <v>0.244375</v>
      </c>
      <c r="D55" s="315" t="s">
        <v>169</v>
      </c>
      <c r="E55" s="316"/>
      <c r="F55" s="317"/>
    </row>
    <row r="56" spans="4:6" ht="15">
      <c r="D56" s="315" t="s">
        <v>170</v>
      </c>
      <c r="E56" s="316"/>
      <c r="F56" s="31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340"/>
  <sheetViews>
    <sheetView zoomScale="75" zoomScaleNormal="75" zoomScalePageLayoutView="0" workbookViewId="0" topLeftCell="D1">
      <pane ySplit="8" topLeftCell="A9" activePane="bottomLeft" state="frozen"/>
      <selection pane="topLeft" activeCell="D1" sqref="D1"/>
      <selection pane="bottomLeft" activeCell="G10" sqref="G10"/>
    </sheetView>
  </sheetViews>
  <sheetFormatPr defaultColWidth="9.140625" defaultRowHeight="12"/>
  <cols>
    <col min="1" max="1" width="6.140625" style="318" customWidth="1"/>
    <col min="2" max="2" width="11.00390625" style="39" customWidth="1"/>
    <col min="3" max="3" width="10.57421875" style="38" customWidth="1"/>
    <col min="4" max="4" width="34.421875" style="40" customWidth="1"/>
    <col min="5" max="5" width="25.140625" style="40" customWidth="1"/>
    <col min="6" max="6" width="11.140625" style="38" customWidth="1"/>
    <col min="7" max="7" width="16.140625" style="38" customWidth="1"/>
    <col min="8" max="8" width="17.140625" style="38" customWidth="1"/>
    <col min="9" max="9" width="16.8515625" style="41" customWidth="1"/>
    <col min="10" max="10" width="10.8515625" style="41" customWidth="1"/>
    <col min="11" max="86" width="9.140625" style="42" customWidth="1"/>
    <col min="87" max="16384" width="9.140625" style="43" customWidth="1"/>
  </cols>
  <sheetData>
    <row r="1" spans="1:10" ht="15.75">
      <c r="A1" s="319" t="s">
        <v>171</v>
      </c>
      <c r="B1" s="113"/>
      <c r="C1" s="114"/>
      <c r="D1" s="115"/>
      <c r="E1" s="115"/>
      <c r="F1" s="116"/>
      <c r="G1" s="118"/>
      <c r="H1" s="118"/>
      <c r="I1" s="118"/>
      <c r="J1" s="119"/>
    </row>
    <row r="2" spans="1:10" ht="12.75">
      <c r="A2" s="320"/>
      <c r="B2" s="238"/>
      <c r="C2" s="121" t="s">
        <v>4</v>
      </c>
      <c r="D2" s="54" t="str">
        <f>Abertura!B6</f>
        <v>Gerenciador de Contas de Usuários e Serviços de Rede.</v>
      </c>
      <c r="E2" s="54"/>
      <c r="F2" s="49" t="s">
        <v>24</v>
      </c>
      <c r="G2" s="57"/>
      <c r="H2" s="321"/>
      <c r="I2" s="50"/>
      <c r="J2" s="181">
        <f>Abertura!B9</f>
        <v>40052</v>
      </c>
    </row>
    <row r="3" spans="1:10" ht="12.75">
      <c r="A3" s="320"/>
      <c r="B3" s="238"/>
      <c r="C3" s="121" t="s">
        <v>6</v>
      </c>
      <c r="D3" s="54" t="str">
        <f>Abertura!B7</f>
        <v>Prefeitura Municipal de Curitiba - PMC</v>
      </c>
      <c r="E3" s="54"/>
      <c r="F3" s="48"/>
      <c r="G3" s="48"/>
      <c r="H3" s="321"/>
      <c r="I3" s="50"/>
      <c r="J3" s="50"/>
    </row>
    <row r="4" spans="1:10" ht="12.75">
      <c r="A4" s="322"/>
      <c r="B4" s="323"/>
      <c r="C4" s="126" t="s">
        <v>28</v>
      </c>
      <c r="D4" s="324" t="str">
        <f>Abertura!B8</f>
        <v>Estevão Thomacheski Rodrigues</v>
      </c>
      <c r="E4" s="324"/>
      <c r="F4" s="127"/>
      <c r="G4" s="127"/>
      <c r="H4" s="127" t="s">
        <v>24</v>
      </c>
      <c r="I4" s="325"/>
      <c r="J4" s="325"/>
    </row>
    <row r="5" spans="1:10" ht="12.75">
      <c r="A5" s="326"/>
      <c r="B5" s="62"/>
      <c r="C5" s="327"/>
      <c r="D5" s="106"/>
      <c r="E5" s="106"/>
      <c r="F5" s="104"/>
      <c r="G5" s="104"/>
      <c r="H5" s="328"/>
      <c r="I5" s="328"/>
      <c r="J5" s="67"/>
    </row>
    <row r="6" spans="1:86" s="201" customFormat="1" ht="15.75">
      <c r="A6" s="329" t="s">
        <v>29</v>
      </c>
      <c r="B6" s="132"/>
      <c r="C6" s="133"/>
      <c r="D6" s="134"/>
      <c r="E6" s="134"/>
      <c r="F6" s="131" t="s">
        <v>24</v>
      </c>
      <c r="G6" s="330" t="s">
        <v>24</v>
      </c>
      <c r="H6" s="135">
        <f>SUM(H9:H208)</f>
        <v>144600</v>
      </c>
      <c r="I6" s="135">
        <f>SUM(I9:I208)</f>
        <v>13160</v>
      </c>
      <c r="J6" s="331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</row>
    <row r="7" spans="1:10" ht="12.75">
      <c r="A7" s="332" t="s">
        <v>30</v>
      </c>
      <c r="B7" s="77" t="s">
        <v>31</v>
      </c>
      <c r="C7" s="81" t="s">
        <v>32</v>
      </c>
      <c r="D7" s="79" t="s">
        <v>33</v>
      </c>
      <c r="E7" s="79"/>
      <c r="F7" s="80" t="s">
        <v>34</v>
      </c>
      <c r="G7" s="81" t="s">
        <v>35</v>
      </c>
      <c r="H7" s="81" t="s">
        <v>35</v>
      </c>
      <c r="I7" s="80" t="s">
        <v>36</v>
      </c>
      <c r="J7" s="81" t="s">
        <v>37</v>
      </c>
    </row>
    <row r="8" spans="1:10" ht="12.75">
      <c r="A8" s="333"/>
      <c r="B8" s="83" t="s">
        <v>38</v>
      </c>
      <c r="C8" s="84"/>
      <c r="D8" s="85" t="s">
        <v>39</v>
      </c>
      <c r="E8" s="85" t="s">
        <v>40</v>
      </c>
      <c r="F8" s="86" t="s">
        <v>41</v>
      </c>
      <c r="G8" s="87" t="s">
        <v>42</v>
      </c>
      <c r="H8" s="87" t="s">
        <v>43</v>
      </c>
      <c r="I8" s="86" t="s">
        <v>44</v>
      </c>
      <c r="J8" s="81" t="s">
        <v>45</v>
      </c>
    </row>
    <row r="9" spans="1:86" s="96" customFormat="1" ht="12.75">
      <c r="A9" s="334">
        <v>1</v>
      </c>
      <c r="B9" s="103">
        <f>'Ameacas-Pré-Resposta'!B9</f>
        <v>40052</v>
      </c>
      <c r="C9" s="100" t="str">
        <f>'Ameacas-Pré-Resposta'!C9</f>
        <v>Técnico</v>
      </c>
      <c r="D9" s="100" t="str">
        <f>'Ameacas-Pré-Resposta'!D9</f>
        <v>Falha na migração</v>
      </c>
      <c r="E9" s="100" t="str">
        <f>'Ameacas-Pré-Resposta'!E9</f>
        <v>Perda de dados</v>
      </c>
      <c r="F9" s="99">
        <f>'Resposta-Ameacas'!J11</f>
        <v>0.1</v>
      </c>
      <c r="G9" s="92">
        <f>'Resposta-Ameacas'!K11</f>
        <v>17500</v>
      </c>
      <c r="H9" s="140">
        <f aca="true" t="shared" si="0" ref="H9:H40">IF(F9=0,0,G9)</f>
        <v>17500</v>
      </c>
      <c r="I9" s="140">
        <f aca="true" t="shared" si="1" ref="I9:I40">F9*H9</f>
        <v>1750</v>
      </c>
      <c r="J9" s="335">
        <f aca="true" t="shared" si="2" ref="J9:J40">IF(I9&gt;0,RANK(I9,AmeacaDesVE,0),"")</f>
        <v>3</v>
      </c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</row>
    <row r="10" spans="1:86" s="96" customFormat="1" ht="12.75">
      <c r="A10" s="334">
        <f aca="true" t="shared" si="3" ref="A10:A41">A9+1</f>
        <v>2</v>
      </c>
      <c r="B10" s="103">
        <f>'Ameacas-Pré-Resposta'!B10</f>
        <v>40052</v>
      </c>
      <c r="C10" s="100" t="str">
        <f>'Ameacas-Pré-Resposta'!C10</f>
        <v>Técnico</v>
      </c>
      <c r="D10" s="100" t="str">
        <f>'Ameacas-Pré-Resposta'!D10</f>
        <v>Backup não realizado</v>
      </c>
      <c r="E10" s="100" t="str">
        <f>'Ameacas-Pré-Resposta'!E10</f>
        <v>Perda de dados</v>
      </c>
      <c r="F10" s="99">
        <f>'Resposta-Ameacas'!J12</f>
        <v>0.1</v>
      </c>
      <c r="G10" s="92">
        <f>'Resposta-Ameacas'!K12</f>
        <v>14000</v>
      </c>
      <c r="H10" s="140">
        <f t="shared" si="0"/>
        <v>14000</v>
      </c>
      <c r="I10" s="140">
        <f t="shared" si="1"/>
        <v>1400</v>
      </c>
      <c r="J10" s="335">
        <f t="shared" si="2"/>
        <v>5</v>
      </c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</row>
    <row r="11" spans="1:86" s="96" customFormat="1" ht="25.5">
      <c r="A11" s="334">
        <f t="shared" si="3"/>
        <v>3</v>
      </c>
      <c r="B11" s="103">
        <f>'Ameacas-Pré-Resposta'!B11</f>
        <v>40052</v>
      </c>
      <c r="C11" s="100" t="str">
        <f>'Ameacas-Pré-Resposta'!C11</f>
        <v>Técnico</v>
      </c>
      <c r="D11" s="100" t="str">
        <f>'Ameacas-Pré-Resposta'!D11</f>
        <v>Problemas na mídia de armazenamento</v>
      </c>
      <c r="E11" s="100" t="str">
        <f>'Ameacas-Pré-Resposta'!E11</f>
        <v>Perda de dados</v>
      </c>
      <c r="F11" s="99">
        <f>'Resposta-Ameacas'!J13</f>
        <v>0.05</v>
      </c>
      <c r="G11" s="92">
        <f>'Resposta-Ameacas'!K13</f>
        <v>14000</v>
      </c>
      <c r="H11" s="140">
        <f t="shared" si="0"/>
        <v>14000</v>
      </c>
      <c r="I11" s="140">
        <f t="shared" si="1"/>
        <v>700</v>
      </c>
      <c r="J11" s="335">
        <f t="shared" si="2"/>
        <v>8</v>
      </c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</row>
    <row r="12" spans="1:86" s="96" customFormat="1" ht="12.75">
      <c r="A12" s="334">
        <f t="shared" si="3"/>
        <v>4</v>
      </c>
      <c r="B12" s="103">
        <f>'Ameacas-Pré-Resposta'!B12</f>
        <v>40052</v>
      </c>
      <c r="C12" s="100" t="str">
        <f>'Ameacas-Pré-Resposta'!C12</f>
        <v>Técnico</v>
      </c>
      <c r="D12" s="100" t="str">
        <f>'Ameacas-Pré-Resposta'!D12</f>
        <v>Equipamento fora das especificações</v>
      </c>
      <c r="E12" s="100" t="str">
        <f>'Ameacas-Pré-Resposta'!E12</f>
        <v>Atraso na implantação</v>
      </c>
      <c r="F12" s="99">
        <f>'Resposta-Ameacas'!J14</f>
        <v>0.05</v>
      </c>
      <c r="G12" s="92">
        <f>'Resposta-Ameacas'!K14</f>
        <v>14000</v>
      </c>
      <c r="H12" s="140">
        <f t="shared" si="0"/>
        <v>14000</v>
      </c>
      <c r="I12" s="140">
        <f t="shared" si="1"/>
        <v>700</v>
      </c>
      <c r="J12" s="335">
        <f t="shared" si="2"/>
        <v>8</v>
      </c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</row>
    <row r="13" spans="1:86" s="96" customFormat="1" ht="12.75">
      <c r="A13" s="334">
        <f t="shared" si="3"/>
        <v>5</v>
      </c>
      <c r="B13" s="103">
        <f>'Ameacas-Pré-Resposta'!B13</f>
        <v>40052</v>
      </c>
      <c r="C13" s="100" t="str">
        <f>'Ameacas-Pré-Resposta'!C13</f>
        <v>Pessoal</v>
      </c>
      <c r="D13" s="100" t="str">
        <f>'Ameacas-Pré-Resposta'!D13</f>
        <v>Equipe reduzida</v>
      </c>
      <c r="E13" s="100" t="str">
        <f>'Ameacas-Pré-Resposta'!E13</f>
        <v>Atraso na implantação</v>
      </c>
      <c r="F13" s="99">
        <f>'Resposta-Ameacas'!J15</f>
        <v>0</v>
      </c>
      <c r="G13" s="92">
        <f>'Resposta-Ameacas'!K15</f>
        <v>47000</v>
      </c>
      <c r="H13" s="140">
        <f t="shared" si="0"/>
        <v>0</v>
      </c>
      <c r="I13" s="140">
        <f t="shared" si="1"/>
        <v>0</v>
      </c>
      <c r="J13" s="335">
        <f t="shared" si="2"/>
      </c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</row>
    <row r="14" spans="1:86" s="96" customFormat="1" ht="25.5">
      <c r="A14" s="334">
        <f t="shared" si="3"/>
        <v>6</v>
      </c>
      <c r="B14" s="103">
        <f>'Ameacas-Pré-Resposta'!B14</f>
        <v>40052</v>
      </c>
      <c r="C14" s="100" t="str">
        <f>'Ameacas-Pré-Resposta'!C14</f>
        <v>Pessoal</v>
      </c>
      <c r="D14" s="100" t="str">
        <f>'Ameacas-Pré-Resposta'!D14</f>
        <v>Impossibilidade de acesso aos órgãos fora do horário comercial</v>
      </c>
      <c r="E14" s="100" t="str">
        <f>'Ameacas-Pré-Resposta'!E14</f>
        <v>Atraso na implantação</v>
      </c>
      <c r="F14" s="99">
        <f>'Resposta-Ameacas'!J16</f>
        <v>0</v>
      </c>
      <c r="G14" s="92">
        <f>'Resposta-Ameacas'!K16</f>
        <v>15500</v>
      </c>
      <c r="H14" s="140">
        <f t="shared" si="0"/>
        <v>0</v>
      </c>
      <c r="I14" s="140">
        <f t="shared" si="1"/>
        <v>0</v>
      </c>
      <c r="J14" s="335">
        <f t="shared" si="2"/>
      </c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</row>
    <row r="15" spans="1:86" s="96" customFormat="1" ht="25.5">
      <c r="A15" s="334">
        <f t="shared" si="3"/>
        <v>7</v>
      </c>
      <c r="B15" s="103">
        <f>'Ameacas-Pré-Resposta'!B15</f>
        <v>40052</v>
      </c>
      <c r="C15" s="100" t="str">
        <f>'Ameacas-Pré-Resposta'!C15</f>
        <v>Pessoal</v>
      </c>
      <c r="D15" s="100" t="str">
        <f>'Ameacas-Pré-Resposta'!D15</f>
        <v>Impossibilidade de acesso aos órgãos nos finais de semana</v>
      </c>
      <c r="E15" s="100" t="str">
        <f>'Ameacas-Pré-Resposta'!E15</f>
        <v>Atraso na implantação</v>
      </c>
      <c r="F15" s="99">
        <f>'Resposta-Ameacas'!J17</f>
        <v>0.3</v>
      </c>
      <c r="G15" s="92">
        <f>'Resposta-Ameacas'!K17</f>
        <v>8000</v>
      </c>
      <c r="H15" s="140">
        <f t="shared" si="0"/>
        <v>8000</v>
      </c>
      <c r="I15" s="140">
        <f t="shared" si="1"/>
        <v>2400</v>
      </c>
      <c r="J15" s="335">
        <f t="shared" si="2"/>
        <v>1</v>
      </c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</row>
    <row r="16" spans="1:86" s="96" customFormat="1" ht="25.5">
      <c r="A16" s="334">
        <f t="shared" si="3"/>
        <v>8</v>
      </c>
      <c r="B16" s="103">
        <f>'Ameacas-Pré-Resposta'!B16</f>
        <v>40052</v>
      </c>
      <c r="C16" s="100" t="str">
        <f>'Ameacas-Pré-Resposta'!C16</f>
        <v>Técnico</v>
      </c>
      <c r="D16" s="100" t="str">
        <f>'Ameacas-Pré-Resposta'!D16</f>
        <v>Falha de hardware no servidor</v>
      </c>
      <c r="E16" s="100" t="str">
        <f>'Ameacas-Pré-Resposta'!E16</f>
        <v>Indisponibilidade do serviço LDAP</v>
      </c>
      <c r="F16" s="99">
        <f>'Resposta-Ameacas'!J18</f>
        <v>0.1</v>
      </c>
      <c r="G16" s="92">
        <f>'Resposta-Ameacas'!K18</f>
        <v>15700</v>
      </c>
      <c r="H16" s="140">
        <f t="shared" si="0"/>
        <v>15700</v>
      </c>
      <c r="I16" s="140">
        <f t="shared" si="1"/>
        <v>1570</v>
      </c>
      <c r="J16" s="335">
        <f t="shared" si="2"/>
        <v>4</v>
      </c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</row>
    <row r="17" spans="1:86" s="96" customFormat="1" ht="25.5">
      <c r="A17" s="334">
        <f t="shared" si="3"/>
        <v>9</v>
      </c>
      <c r="B17" s="103">
        <f>'Ameacas-Pré-Resposta'!B17</f>
        <v>40052</v>
      </c>
      <c r="C17" s="100" t="str">
        <f>'Ameacas-Pré-Resposta'!C17</f>
        <v>Técnico</v>
      </c>
      <c r="D17" s="100" t="str">
        <f>'Ameacas-Pré-Resposta'!D17</f>
        <v>Falha no link de comunicação</v>
      </c>
      <c r="E17" s="100" t="str">
        <f>'Ameacas-Pré-Resposta'!E17</f>
        <v>Indisponibilidade do serviço LDAP</v>
      </c>
      <c r="F17" s="99">
        <f>'Resposta-Ameacas'!J19</f>
        <v>0.05</v>
      </c>
      <c r="G17" s="92">
        <f>'Resposta-Ameacas'!K19</f>
        <v>27400</v>
      </c>
      <c r="H17" s="140">
        <f t="shared" si="0"/>
        <v>27400</v>
      </c>
      <c r="I17" s="140">
        <f t="shared" si="1"/>
        <v>1370</v>
      </c>
      <c r="J17" s="335">
        <f t="shared" si="2"/>
        <v>6</v>
      </c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</row>
    <row r="18" spans="1:86" s="96" customFormat="1" ht="25.5">
      <c r="A18" s="334">
        <f t="shared" si="3"/>
        <v>10</v>
      </c>
      <c r="B18" s="103">
        <f>'Ameacas-Pré-Resposta'!B18</f>
        <v>40052</v>
      </c>
      <c r="C18" s="100" t="str">
        <f>'Ameacas-Pré-Resposta'!C18</f>
        <v>Técnico</v>
      </c>
      <c r="D18" s="100" t="str">
        <f>'Ameacas-Pré-Resposta'!D18</f>
        <v>Ataque ao servidor</v>
      </c>
      <c r="E18" s="100" t="str">
        <f>'Ameacas-Pré-Resposta'!E18</f>
        <v>Indisponibilidade do serviço LDAP</v>
      </c>
      <c r="F18" s="99">
        <f>'Resposta-Ameacas'!J20</f>
        <v>0.15</v>
      </c>
      <c r="G18" s="92">
        <f>'Resposta-Ameacas'!K20</f>
        <v>15700</v>
      </c>
      <c r="H18" s="140">
        <f t="shared" si="0"/>
        <v>15700</v>
      </c>
      <c r="I18" s="140">
        <f t="shared" si="1"/>
        <v>2355</v>
      </c>
      <c r="J18" s="335">
        <f t="shared" si="2"/>
        <v>2</v>
      </c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</row>
    <row r="19" spans="1:86" s="96" customFormat="1" ht="25.5">
      <c r="A19" s="334">
        <f t="shared" si="3"/>
        <v>11</v>
      </c>
      <c r="B19" s="103">
        <f>'Ameacas-Pré-Resposta'!B19</f>
        <v>40052</v>
      </c>
      <c r="C19" s="100" t="str">
        <f>'Ameacas-Pré-Resposta'!C19</f>
        <v>Técnico</v>
      </c>
      <c r="D19" s="100" t="str">
        <f>'Ameacas-Pré-Resposta'!D19</f>
        <v>Falha no fornecimento de energia elétrica</v>
      </c>
      <c r="E19" s="100" t="str">
        <f>'Ameacas-Pré-Resposta'!E19</f>
        <v>Indisponibilidade do serviço LDAP</v>
      </c>
      <c r="F19" s="99">
        <f>'Resposta-Ameacas'!J21</f>
        <v>0.05</v>
      </c>
      <c r="G19" s="92">
        <f>'Resposta-Ameacas'!K21</f>
        <v>18300</v>
      </c>
      <c r="H19" s="140">
        <f t="shared" si="0"/>
        <v>18300</v>
      </c>
      <c r="I19" s="140">
        <f t="shared" si="1"/>
        <v>915</v>
      </c>
      <c r="J19" s="335">
        <f t="shared" si="2"/>
        <v>7</v>
      </c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</row>
    <row r="20" spans="1:86" s="96" customFormat="1" ht="12.75">
      <c r="A20" s="334">
        <f t="shared" si="3"/>
        <v>12</v>
      </c>
      <c r="B20" s="103">
        <f>'Ameacas-Pré-Resposta'!B20</f>
        <v>0</v>
      </c>
      <c r="C20" s="100">
        <f>'Ameacas-Pré-Resposta'!C20</f>
        <v>0</v>
      </c>
      <c r="D20" s="100">
        <f>'Ameacas-Pré-Resposta'!D20</f>
        <v>0</v>
      </c>
      <c r="E20" s="100">
        <f>'Ameacas-Pré-Resposta'!E20</f>
        <v>0</v>
      </c>
      <c r="F20" s="99">
        <f>'Resposta-Ameacas'!J22</f>
        <v>0</v>
      </c>
      <c r="G20" s="92">
        <f>'Resposta-Ameacas'!K22</f>
        <v>0</v>
      </c>
      <c r="H20" s="140">
        <f t="shared" si="0"/>
        <v>0</v>
      </c>
      <c r="I20" s="140">
        <f t="shared" si="1"/>
        <v>0</v>
      </c>
      <c r="J20" s="335">
        <f t="shared" si="2"/>
      </c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</row>
    <row r="21" spans="1:86" s="96" customFormat="1" ht="12.75">
      <c r="A21" s="334">
        <f t="shared" si="3"/>
        <v>13</v>
      </c>
      <c r="B21" s="103">
        <f>'Ameacas-Pré-Resposta'!B21</f>
        <v>0</v>
      </c>
      <c r="C21" s="100">
        <f>'Ameacas-Pré-Resposta'!C21</f>
        <v>0</v>
      </c>
      <c r="D21" s="100">
        <f>'Ameacas-Pré-Resposta'!D21</f>
        <v>0</v>
      </c>
      <c r="E21" s="100">
        <f>'Ameacas-Pré-Resposta'!E21</f>
        <v>0</v>
      </c>
      <c r="F21" s="99">
        <f>'Resposta-Ameacas'!J23</f>
        <v>0</v>
      </c>
      <c r="G21" s="92">
        <f>'Resposta-Ameacas'!K23</f>
        <v>0</v>
      </c>
      <c r="H21" s="140">
        <f t="shared" si="0"/>
        <v>0</v>
      </c>
      <c r="I21" s="140">
        <f t="shared" si="1"/>
        <v>0</v>
      </c>
      <c r="J21" s="335">
        <f t="shared" si="2"/>
      </c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</row>
    <row r="22" spans="1:86" s="96" customFormat="1" ht="12.75">
      <c r="A22" s="334">
        <f t="shared" si="3"/>
        <v>14</v>
      </c>
      <c r="B22" s="103">
        <f>'Ameacas-Pré-Resposta'!B22</f>
        <v>0</v>
      </c>
      <c r="C22" s="100">
        <f>'Ameacas-Pré-Resposta'!C22</f>
        <v>0</v>
      </c>
      <c r="D22" s="100">
        <f>'Ameacas-Pré-Resposta'!D22</f>
        <v>0</v>
      </c>
      <c r="E22" s="100">
        <f>'Ameacas-Pré-Resposta'!E22</f>
        <v>0</v>
      </c>
      <c r="F22" s="99">
        <f>'Resposta-Ameacas'!J24</f>
        <v>0</v>
      </c>
      <c r="G22" s="92">
        <f>'Resposta-Ameacas'!K24</f>
        <v>0</v>
      </c>
      <c r="H22" s="140">
        <f t="shared" si="0"/>
        <v>0</v>
      </c>
      <c r="I22" s="140">
        <f t="shared" si="1"/>
        <v>0</v>
      </c>
      <c r="J22" s="335">
        <f t="shared" si="2"/>
      </c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</row>
    <row r="23" spans="1:86" s="96" customFormat="1" ht="12.75">
      <c r="A23" s="334">
        <f t="shared" si="3"/>
        <v>15</v>
      </c>
      <c r="B23" s="103">
        <f>'Ameacas-Pré-Resposta'!B23</f>
        <v>0</v>
      </c>
      <c r="C23" s="100">
        <f>'Ameacas-Pré-Resposta'!C23</f>
        <v>0</v>
      </c>
      <c r="D23" s="100">
        <f>'Ameacas-Pré-Resposta'!D23</f>
        <v>0</v>
      </c>
      <c r="E23" s="100">
        <f>'Ameacas-Pré-Resposta'!E23</f>
        <v>0</v>
      </c>
      <c r="F23" s="99">
        <f>'Resposta-Ameacas'!J25</f>
        <v>0</v>
      </c>
      <c r="G23" s="92">
        <f>'Resposta-Ameacas'!K25</f>
        <v>0</v>
      </c>
      <c r="H23" s="140">
        <f t="shared" si="0"/>
        <v>0</v>
      </c>
      <c r="I23" s="140">
        <f t="shared" si="1"/>
        <v>0</v>
      </c>
      <c r="J23" s="335">
        <f t="shared" si="2"/>
      </c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</row>
    <row r="24" spans="1:86" s="96" customFormat="1" ht="12.75">
      <c r="A24" s="334">
        <f t="shared" si="3"/>
        <v>16</v>
      </c>
      <c r="B24" s="103">
        <f>'Ameacas-Pré-Resposta'!B24</f>
        <v>0</v>
      </c>
      <c r="C24" s="100">
        <f>'Ameacas-Pré-Resposta'!C24</f>
        <v>0</v>
      </c>
      <c r="D24" s="100">
        <f>'Ameacas-Pré-Resposta'!D24</f>
        <v>0</v>
      </c>
      <c r="E24" s="100">
        <f>'Ameacas-Pré-Resposta'!E24</f>
        <v>0</v>
      </c>
      <c r="F24" s="99">
        <f>'Resposta-Ameacas'!J26</f>
        <v>0</v>
      </c>
      <c r="G24" s="92">
        <f>'Resposta-Ameacas'!K26</f>
        <v>0</v>
      </c>
      <c r="H24" s="140">
        <f t="shared" si="0"/>
        <v>0</v>
      </c>
      <c r="I24" s="140">
        <f t="shared" si="1"/>
        <v>0</v>
      </c>
      <c r="J24" s="335">
        <f t="shared" si="2"/>
      </c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</row>
    <row r="25" spans="1:86" s="96" customFormat="1" ht="12.75">
      <c r="A25" s="334">
        <f t="shared" si="3"/>
        <v>17</v>
      </c>
      <c r="B25" s="103">
        <f>'Ameacas-Pré-Resposta'!B25</f>
        <v>0</v>
      </c>
      <c r="C25" s="100">
        <f>'Ameacas-Pré-Resposta'!C25</f>
        <v>0</v>
      </c>
      <c r="D25" s="100">
        <f>'Ameacas-Pré-Resposta'!D25</f>
        <v>0</v>
      </c>
      <c r="E25" s="100">
        <f>'Ameacas-Pré-Resposta'!E25</f>
        <v>0</v>
      </c>
      <c r="F25" s="99">
        <f>'Resposta-Ameacas'!J27</f>
        <v>0</v>
      </c>
      <c r="G25" s="92">
        <f>'Resposta-Ameacas'!K27</f>
        <v>0</v>
      </c>
      <c r="H25" s="140">
        <f t="shared" si="0"/>
        <v>0</v>
      </c>
      <c r="I25" s="140">
        <f t="shared" si="1"/>
        <v>0</v>
      </c>
      <c r="J25" s="335">
        <f t="shared" si="2"/>
      </c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</row>
    <row r="26" spans="1:86" s="96" customFormat="1" ht="12.75">
      <c r="A26" s="334">
        <f t="shared" si="3"/>
        <v>18</v>
      </c>
      <c r="B26" s="103">
        <f>'Ameacas-Pré-Resposta'!B26</f>
        <v>0</v>
      </c>
      <c r="C26" s="100">
        <f>'Ameacas-Pré-Resposta'!C26</f>
        <v>0</v>
      </c>
      <c r="D26" s="100">
        <f>'Ameacas-Pré-Resposta'!D26</f>
        <v>0</v>
      </c>
      <c r="E26" s="100">
        <f>'Ameacas-Pré-Resposta'!E26</f>
        <v>0</v>
      </c>
      <c r="F26" s="99">
        <f>'Resposta-Ameacas'!J28</f>
        <v>0</v>
      </c>
      <c r="G26" s="92">
        <f>'Resposta-Ameacas'!K28</f>
        <v>0</v>
      </c>
      <c r="H26" s="140">
        <f t="shared" si="0"/>
        <v>0</v>
      </c>
      <c r="I26" s="140">
        <f t="shared" si="1"/>
        <v>0</v>
      </c>
      <c r="J26" s="335">
        <f t="shared" si="2"/>
      </c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</row>
    <row r="27" spans="1:86" s="96" customFormat="1" ht="12.75">
      <c r="A27" s="334">
        <f t="shared" si="3"/>
        <v>19</v>
      </c>
      <c r="B27" s="103">
        <f>'Ameacas-Pré-Resposta'!B27</f>
        <v>0</v>
      </c>
      <c r="C27" s="100">
        <f>'Ameacas-Pré-Resposta'!C27</f>
        <v>0</v>
      </c>
      <c r="D27" s="100">
        <f>'Ameacas-Pré-Resposta'!D27</f>
        <v>0</v>
      </c>
      <c r="E27" s="100">
        <f>'Ameacas-Pré-Resposta'!E27</f>
        <v>0</v>
      </c>
      <c r="F27" s="99">
        <f>'Resposta-Ameacas'!J29</f>
        <v>0</v>
      </c>
      <c r="G27" s="92">
        <f>'Resposta-Ameacas'!K29</f>
        <v>0</v>
      </c>
      <c r="H27" s="140">
        <f t="shared" si="0"/>
        <v>0</v>
      </c>
      <c r="I27" s="140">
        <f t="shared" si="1"/>
        <v>0</v>
      </c>
      <c r="J27" s="335">
        <f t="shared" si="2"/>
      </c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</row>
    <row r="28" spans="1:86" s="96" customFormat="1" ht="12.75">
      <c r="A28" s="334">
        <f t="shared" si="3"/>
        <v>20</v>
      </c>
      <c r="B28" s="103">
        <f>'Ameacas-Pré-Resposta'!B28</f>
        <v>0</v>
      </c>
      <c r="C28" s="100">
        <f>'Ameacas-Pré-Resposta'!C28</f>
        <v>0</v>
      </c>
      <c r="D28" s="100">
        <f>'Ameacas-Pré-Resposta'!D28</f>
        <v>0</v>
      </c>
      <c r="E28" s="100">
        <f>'Ameacas-Pré-Resposta'!E28</f>
        <v>0</v>
      </c>
      <c r="F28" s="99">
        <f>'Resposta-Ameacas'!J30</f>
        <v>0</v>
      </c>
      <c r="G28" s="92">
        <f>'Resposta-Ameacas'!K30</f>
        <v>0</v>
      </c>
      <c r="H28" s="140">
        <f t="shared" si="0"/>
        <v>0</v>
      </c>
      <c r="I28" s="140">
        <f t="shared" si="1"/>
        <v>0</v>
      </c>
      <c r="J28" s="335">
        <f t="shared" si="2"/>
      </c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</row>
    <row r="29" spans="1:86" s="96" customFormat="1" ht="12.75">
      <c r="A29" s="334">
        <f t="shared" si="3"/>
        <v>21</v>
      </c>
      <c r="B29" s="103">
        <f>'Ameacas-Pré-Resposta'!B29</f>
        <v>0</v>
      </c>
      <c r="C29" s="100">
        <f>'Ameacas-Pré-Resposta'!C29</f>
        <v>0</v>
      </c>
      <c r="D29" s="100">
        <f>'Ameacas-Pré-Resposta'!D29</f>
        <v>0</v>
      </c>
      <c r="E29" s="100">
        <f>'Ameacas-Pré-Resposta'!E29</f>
        <v>0</v>
      </c>
      <c r="F29" s="99">
        <f>'Resposta-Ameacas'!J31</f>
        <v>0</v>
      </c>
      <c r="G29" s="92">
        <f>'Resposta-Ameacas'!K31</f>
        <v>0</v>
      </c>
      <c r="H29" s="140">
        <f t="shared" si="0"/>
        <v>0</v>
      </c>
      <c r="I29" s="140">
        <f t="shared" si="1"/>
        <v>0</v>
      </c>
      <c r="J29" s="335">
        <f t="shared" si="2"/>
      </c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</row>
    <row r="30" spans="1:86" s="96" customFormat="1" ht="12.75">
      <c r="A30" s="334">
        <f t="shared" si="3"/>
        <v>22</v>
      </c>
      <c r="B30" s="103">
        <f>'Ameacas-Pré-Resposta'!B30</f>
        <v>0</v>
      </c>
      <c r="C30" s="100">
        <f>'Ameacas-Pré-Resposta'!C30</f>
        <v>0</v>
      </c>
      <c r="D30" s="100">
        <f>'Ameacas-Pré-Resposta'!D30</f>
        <v>0</v>
      </c>
      <c r="E30" s="100">
        <f>'Ameacas-Pré-Resposta'!E30</f>
        <v>0</v>
      </c>
      <c r="F30" s="99">
        <f>'Resposta-Ameacas'!J32</f>
        <v>0</v>
      </c>
      <c r="G30" s="92">
        <f>'Resposta-Ameacas'!K32</f>
        <v>0</v>
      </c>
      <c r="H30" s="140">
        <f t="shared" si="0"/>
        <v>0</v>
      </c>
      <c r="I30" s="140">
        <f t="shared" si="1"/>
        <v>0</v>
      </c>
      <c r="J30" s="335">
        <f t="shared" si="2"/>
      </c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</row>
    <row r="31" spans="1:86" s="96" customFormat="1" ht="12.75">
      <c r="A31" s="334">
        <f t="shared" si="3"/>
        <v>23</v>
      </c>
      <c r="B31" s="103">
        <f>'Ameacas-Pré-Resposta'!B31</f>
        <v>0</v>
      </c>
      <c r="C31" s="100">
        <f>'Ameacas-Pré-Resposta'!C31</f>
        <v>0</v>
      </c>
      <c r="D31" s="100">
        <f>'Ameacas-Pré-Resposta'!D31</f>
        <v>0</v>
      </c>
      <c r="E31" s="100">
        <f>'Ameacas-Pré-Resposta'!E31</f>
        <v>0</v>
      </c>
      <c r="F31" s="99">
        <f>'Resposta-Ameacas'!J33</f>
        <v>0</v>
      </c>
      <c r="G31" s="92">
        <f>'Resposta-Ameacas'!K33</f>
        <v>0</v>
      </c>
      <c r="H31" s="140">
        <f t="shared" si="0"/>
        <v>0</v>
      </c>
      <c r="I31" s="140">
        <f t="shared" si="1"/>
        <v>0</v>
      </c>
      <c r="J31" s="335">
        <f t="shared" si="2"/>
      </c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</row>
    <row r="32" spans="1:86" s="96" customFormat="1" ht="12.75">
      <c r="A32" s="334">
        <f t="shared" si="3"/>
        <v>24</v>
      </c>
      <c r="B32" s="103">
        <f>'Ameacas-Pré-Resposta'!B32</f>
        <v>0</v>
      </c>
      <c r="C32" s="100">
        <f>'Ameacas-Pré-Resposta'!C32</f>
        <v>0</v>
      </c>
      <c r="D32" s="100">
        <f>'Ameacas-Pré-Resposta'!D32</f>
        <v>0</v>
      </c>
      <c r="E32" s="100">
        <f>'Ameacas-Pré-Resposta'!E32</f>
        <v>0</v>
      </c>
      <c r="F32" s="99">
        <f>'Resposta-Ameacas'!J34</f>
        <v>0</v>
      </c>
      <c r="G32" s="92">
        <f>'Resposta-Ameacas'!K34</f>
        <v>0</v>
      </c>
      <c r="H32" s="140">
        <f t="shared" si="0"/>
        <v>0</v>
      </c>
      <c r="I32" s="140">
        <f t="shared" si="1"/>
        <v>0</v>
      </c>
      <c r="J32" s="335">
        <f t="shared" si="2"/>
      </c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</row>
    <row r="33" spans="1:86" s="96" customFormat="1" ht="12.75">
      <c r="A33" s="334">
        <f t="shared" si="3"/>
        <v>25</v>
      </c>
      <c r="B33" s="103">
        <f>'Ameacas-Pré-Resposta'!B33</f>
        <v>0</v>
      </c>
      <c r="C33" s="100">
        <f>'Ameacas-Pré-Resposta'!C33</f>
        <v>0</v>
      </c>
      <c r="D33" s="100">
        <f>'Ameacas-Pré-Resposta'!D33</f>
        <v>0</v>
      </c>
      <c r="E33" s="100">
        <f>'Ameacas-Pré-Resposta'!E33</f>
        <v>0</v>
      </c>
      <c r="F33" s="99">
        <f>'Resposta-Ameacas'!J35</f>
        <v>0</v>
      </c>
      <c r="G33" s="92">
        <f>'Resposta-Ameacas'!K35</f>
        <v>0</v>
      </c>
      <c r="H33" s="140">
        <f t="shared" si="0"/>
        <v>0</v>
      </c>
      <c r="I33" s="140">
        <f t="shared" si="1"/>
        <v>0</v>
      </c>
      <c r="J33" s="335">
        <f t="shared" si="2"/>
      </c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</row>
    <row r="34" spans="1:86" s="96" customFormat="1" ht="12.75">
      <c r="A34" s="334">
        <f t="shared" si="3"/>
        <v>26</v>
      </c>
      <c r="B34" s="103">
        <f>'Ameacas-Pré-Resposta'!B34</f>
        <v>0</v>
      </c>
      <c r="C34" s="100">
        <f>'Ameacas-Pré-Resposta'!C34</f>
        <v>0</v>
      </c>
      <c r="D34" s="100">
        <f>'Ameacas-Pré-Resposta'!D34</f>
        <v>0</v>
      </c>
      <c r="E34" s="100">
        <f>'Ameacas-Pré-Resposta'!E34</f>
        <v>0</v>
      </c>
      <c r="F34" s="99">
        <f>'Resposta-Ameacas'!J36</f>
        <v>0</v>
      </c>
      <c r="G34" s="92">
        <f>'Resposta-Ameacas'!K36</f>
        <v>0</v>
      </c>
      <c r="H34" s="140">
        <f t="shared" si="0"/>
        <v>0</v>
      </c>
      <c r="I34" s="140">
        <f t="shared" si="1"/>
        <v>0</v>
      </c>
      <c r="J34" s="335">
        <f t="shared" si="2"/>
      </c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</row>
    <row r="35" spans="1:86" s="96" customFormat="1" ht="12.75">
      <c r="A35" s="334">
        <f t="shared" si="3"/>
        <v>27</v>
      </c>
      <c r="B35" s="103">
        <f>'Ameacas-Pré-Resposta'!B35</f>
        <v>0</v>
      </c>
      <c r="C35" s="100">
        <f>'Ameacas-Pré-Resposta'!C35</f>
        <v>0</v>
      </c>
      <c r="D35" s="100">
        <f>'Ameacas-Pré-Resposta'!D35</f>
        <v>0</v>
      </c>
      <c r="E35" s="100">
        <f>'Ameacas-Pré-Resposta'!E35</f>
        <v>0</v>
      </c>
      <c r="F35" s="99">
        <f>'Resposta-Ameacas'!J37</f>
        <v>0</v>
      </c>
      <c r="G35" s="92">
        <f>'Resposta-Ameacas'!K37</f>
        <v>0</v>
      </c>
      <c r="H35" s="140">
        <f t="shared" si="0"/>
        <v>0</v>
      </c>
      <c r="I35" s="140">
        <f t="shared" si="1"/>
        <v>0</v>
      </c>
      <c r="J35" s="335">
        <f t="shared" si="2"/>
      </c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</row>
    <row r="36" spans="1:86" s="96" customFormat="1" ht="12.75">
      <c r="A36" s="334">
        <f t="shared" si="3"/>
        <v>28</v>
      </c>
      <c r="B36" s="103">
        <f>'Ameacas-Pré-Resposta'!B36</f>
        <v>0</v>
      </c>
      <c r="C36" s="100">
        <f>'Ameacas-Pré-Resposta'!C36</f>
        <v>0</v>
      </c>
      <c r="D36" s="100">
        <f>'Ameacas-Pré-Resposta'!D36</f>
        <v>0</v>
      </c>
      <c r="E36" s="100">
        <f>'Ameacas-Pré-Resposta'!E36</f>
        <v>0</v>
      </c>
      <c r="F36" s="99">
        <f>'Resposta-Ameacas'!J38</f>
        <v>0</v>
      </c>
      <c r="G36" s="92">
        <f>'Resposta-Ameacas'!K38</f>
        <v>0</v>
      </c>
      <c r="H36" s="140">
        <f t="shared" si="0"/>
        <v>0</v>
      </c>
      <c r="I36" s="140">
        <f t="shared" si="1"/>
        <v>0</v>
      </c>
      <c r="J36" s="335">
        <f t="shared" si="2"/>
      </c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</row>
    <row r="37" spans="1:86" s="96" customFormat="1" ht="12.75">
      <c r="A37" s="334">
        <f t="shared" si="3"/>
        <v>29</v>
      </c>
      <c r="B37" s="103">
        <f>'Ameacas-Pré-Resposta'!B37</f>
        <v>0</v>
      </c>
      <c r="C37" s="100">
        <f>'Ameacas-Pré-Resposta'!C37</f>
        <v>0</v>
      </c>
      <c r="D37" s="100">
        <f>'Ameacas-Pré-Resposta'!D37</f>
        <v>0</v>
      </c>
      <c r="E37" s="100">
        <f>'Ameacas-Pré-Resposta'!E37</f>
        <v>0</v>
      </c>
      <c r="F37" s="99">
        <f>'Resposta-Ameacas'!J39</f>
        <v>0</v>
      </c>
      <c r="G37" s="92">
        <f>'Resposta-Ameacas'!K39</f>
        <v>0</v>
      </c>
      <c r="H37" s="140">
        <f t="shared" si="0"/>
        <v>0</v>
      </c>
      <c r="I37" s="140">
        <f t="shared" si="1"/>
        <v>0</v>
      </c>
      <c r="J37" s="335">
        <f t="shared" si="2"/>
      </c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</row>
    <row r="38" spans="1:86" s="96" customFormat="1" ht="12.75">
      <c r="A38" s="334">
        <f t="shared" si="3"/>
        <v>30</v>
      </c>
      <c r="B38" s="103">
        <f>'Ameacas-Pré-Resposta'!B38</f>
        <v>0</v>
      </c>
      <c r="C38" s="100">
        <f>'Ameacas-Pré-Resposta'!C38</f>
        <v>0</v>
      </c>
      <c r="D38" s="100">
        <f>'Ameacas-Pré-Resposta'!D38</f>
        <v>0</v>
      </c>
      <c r="E38" s="100">
        <f>'Ameacas-Pré-Resposta'!E38</f>
        <v>0</v>
      </c>
      <c r="F38" s="99">
        <f>'Resposta-Ameacas'!J40</f>
        <v>0</v>
      </c>
      <c r="G38" s="92">
        <f>'Resposta-Ameacas'!K40</f>
        <v>0</v>
      </c>
      <c r="H38" s="140">
        <f t="shared" si="0"/>
        <v>0</v>
      </c>
      <c r="I38" s="140">
        <f t="shared" si="1"/>
        <v>0</v>
      </c>
      <c r="J38" s="335">
        <f t="shared" si="2"/>
      </c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</row>
    <row r="39" spans="1:86" s="96" customFormat="1" ht="12.75">
      <c r="A39" s="334">
        <f t="shared" si="3"/>
        <v>31</v>
      </c>
      <c r="B39" s="103">
        <f>'Ameacas-Pré-Resposta'!B39</f>
        <v>0</v>
      </c>
      <c r="C39" s="100">
        <f>'Ameacas-Pré-Resposta'!C39</f>
        <v>0</v>
      </c>
      <c r="D39" s="100">
        <f>'Ameacas-Pré-Resposta'!D39</f>
        <v>0</v>
      </c>
      <c r="E39" s="100">
        <f>'Ameacas-Pré-Resposta'!E39</f>
        <v>0</v>
      </c>
      <c r="F39" s="99">
        <f>'Resposta-Ameacas'!J41</f>
        <v>0</v>
      </c>
      <c r="G39" s="92">
        <f>'Resposta-Ameacas'!K41</f>
        <v>0</v>
      </c>
      <c r="H39" s="140">
        <f t="shared" si="0"/>
        <v>0</v>
      </c>
      <c r="I39" s="140">
        <f t="shared" si="1"/>
        <v>0</v>
      </c>
      <c r="J39" s="335">
        <f t="shared" si="2"/>
      </c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</row>
    <row r="40" spans="1:86" s="96" customFormat="1" ht="12.75">
      <c r="A40" s="334">
        <f t="shared" si="3"/>
        <v>32</v>
      </c>
      <c r="B40" s="103">
        <f>'Ameacas-Pré-Resposta'!B40</f>
        <v>0</v>
      </c>
      <c r="C40" s="100">
        <f>'Ameacas-Pré-Resposta'!C40</f>
        <v>0</v>
      </c>
      <c r="D40" s="100">
        <f>'Ameacas-Pré-Resposta'!D40</f>
        <v>0</v>
      </c>
      <c r="E40" s="100">
        <f>'Ameacas-Pré-Resposta'!E40</f>
        <v>0</v>
      </c>
      <c r="F40" s="99">
        <f>'Resposta-Ameacas'!J42</f>
        <v>0</v>
      </c>
      <c r="G40" s="92">
        <f>'Resposta-Ameacas'!K42</f>
        <v>0</v>
      </c>
      <c r="H40" s="140">
        <f t="shared" si="0"/>
        <v>0</v>
      </c>
      <c r="I40" s="140">
        <f t="shared" si="1"/>
        <v>0</v>
      </c>
      <c r="J40" s="335">
        <f t="shared" si="2"/>
      </c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</row>
    <row r="41" spans="1:86" s="96" customFormat="1" ht="12.75">
      <c r="A41" s="334">
        <f t="shared" si="3"/>
        <v>33</v>
      </c>
      <c r="B41" s="103">
        <f>'Ameacas-Pré-Resposta'!B41</f>
        <v>0</v>
      </c>
      <c r="C41" s="100">
        <f>'Ameacas-Pré-Resposta'!C41</f>
        <v>0</v>
      </c>
      <c r="D41" s="100">
        <f>'Ameacas-Pré-Resposta'!D41</f>
        <v>0</v>
      </c>
      <c r="E41" s="100">
        <f>'Ameacas-Pré-Resposta'!E41</f>
        <v>0</v>
      </c>
      <c r="F41" s="99">
        <f>'Resposta-Ameacas'!J43</f>
        <v>0</v>
      </c>
      <c r="G41" s="92">
        <f>'Resposta-Ameacas'!K43</f>
        <v>0</v>
      </c>
      <c r="H41" s="140">
        <f aca="true" t="shared" si="4" ref="H41:H72">IF(F41=0,0,G41)</f>
        <v>0</v>
      </c>
      <c r="I41" s="140">
        <f aca="true" t="shared" si="5" ref="I41:I72">F41*H41</f>
        <v>0</v>
      </c>
      <c r="J41" s="335">
        <f aca="true" t="shared" si="6" ref="J41:J72">IF(I41&gt;0,RANK(I41,AmeacaDesVE,0),"")</f>
      </c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</row>
    <row r="42" spans="1:86" s="96" customFormat="1" ht="12.75">
      <c r="A42" s="334">
        <f aca="true" t="shared" si="7" ref="A42:A73">A41+1</f>
        <v>34</v>
      </c>
      <c r="B42" s="103">
        <f>'Ameacas-Pré-Resposta'!B42</f>
        <v>0</v>
      </c>
      <c r="C42" s="100">
        <f>'Ameacas-Pré-Resposta'!C42</f>
        <v>0</v>
      </c>
      <c r="D42" s="100">
        <f>'Ameacas-Pré-Resposta'!D42</f>
        <v>0</v>
      </c>
      <c r="E42" s="100">
        <f>'Ameacas-Pré-Resposta'!E42</f>
        <v>0</v>
      </c>
      <c r="F42" s="99">
        <f>'Resposta-Ameacas'!J44</f>
        <v>0</v>
      </c>
      <c r="G42" s="92">
        <f>'Resposta-Ameacas'!K44</f>
        <v>0</v>
      </c>
      <c r="H42" s="140">
        <f t="shared" si="4"/>
        <v>0</v>
      </c>
      <c r="I42" s="140">
        <f t="shared" si="5"/>
        <v>0</v>
      </c>
      <c r="J42" s="335">
        <f t="shared" si="6"/>
      </c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</row>
    <row r="43" spans="1:86" s="96" customFormat="1" ht="12.75">
      <c r="A43" s="334">
        <f t="shared" si="7"/>
        <v>35</v>
      </c>
      <c r="B43" s="103">
        <f>'Ameacas-Pré-Resposta'!B43</f>
        <v>0</v>
      </c>
      <c r="C43" s="100">
        <f>'Ameacas-Pré-Resposta'!C43</f>
        <v>0</v>
      </c>
      <c r="D43" s="100">
        <f>'Ameacas-Pré-Resposta'!D43</f>
        <v>0</v>
      </c>
      <c r="E43" s="100">
        <f>'Ameacas-Pré-Resposta'!E43</f>
        <v>0</v>
      </c>
      <c r="F43" s="99">
        <f>'Resposta-Ameacas'!J45</f>
        <v>0</v>
      </c>
      <c r="G43" s="92">
        <f>'Resposta-Ameacas'!K45</f>
        <v>0</v>
      </c>
      <c r="H43" s="140">
        <f t="shared" si="4"/>
        <v>0</v>
      </c>
      <c r="I43" s="140">
        <f t="shared" si="5"/>
        <v>0</v>
      </c>
      <c r="J43" s="335">
        <f t="shared" si="6"/>
      </c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</row>
    <row r="44" spans="1:86" s="96" customFormat="1" ht="12.75">
      <c r="A44" s="334">
        <f t="shared" si="7"/>
        <v>36</v>
      </c>
      <c r="B44" s="103">
        <f>'Ameacas-Pré-Resposta'!B44</f>
        <v>0</v>
      </c>
      <c r="C44" s="100">
        <f>'Ameacas-Pré-Resposta'!C44</f>
        <v>0</v>
      </c>
      <c r="D44" s="100">
        <f>'Ameacas-Pré-Resposta'!D44</f>
        <v>0</v>
      </c>
      <c r="E44" s="100">
        <f>'Ameacas-Pré-Resposta'!E44</f>
        <v>0</v>
      </c>
      <c r="F44" s="99">
        <f>'Resposta-Ameacas'!J46</f>
        <v>0</v>
      </c>
      <c r="G44" s="92">
        <f>'Resposta-Ameacas'!K46</f>
        <v>0</v>
      </c>
      <c r="H44" s="140">
        <f t="shared" si="4"/>
        <v>0</v>
      </c>
      <c r="I44" s="140">
        <f t="shared" si="5"/>
        <v>0</v>
      </c>
      <c r="J44" s="335">
        <f t="shared" si="6"/>
      </c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</row>
    <row r="45" spans="1:86" s="96" customFormat="1" ht="12.75">
      <c r="A45" s="334">
        <f t="shared" si="7"/>
        <v>37</v>
      </c>
      <c r="B45" s="103">
        <f>'Ameacas-Pré-Resposta'!B45</f>
        <v>0</v>
      </c>
      <c r="C45" s="100">
        <f>'Ameacas-Pré-Resposta'!C45</f>
        <v>0</v>
      </c>
      <c r="D45" s="100">
        <f>'Ameacas-Pré-Resposta'!D45</f>
        <v>0</v>
      </c>
      <c r="E45" s="100">
        <f>'Ameacas-Pré-Resposta'!E45</f>
        <v>0</v>
      </c>
      <c r="F45" s="99">
        <f>'Resposta-Ameacas'!J47</f>
        <v>0</v>
      </c>
      <c r="G45" s="92">
        <f>'Resposta-Ameacas'!K47</f>
        <v>0</v>
      </c>
      <c r="H45" s="140">
        <f t="shared" si="4"/>
        <v>0</v>
      </c>
      <c r="I45" s="140">
        <f t="shared" si="5"/>
        <v>0</v>
      </c>
      <c r="J45" s="335">
        <f t="shared" si="6"/>
      </c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</row>
    <row r="46" spans="1:86" s="96" customFormat="1" ht="12.75">
      <c r="A46" s="334">
        <f t="shared" si="7"/>
        <v>38</v>
      </c>
      <c r="B46" s="103">
        <f>'Ameacas-Pré-Resposta'!B46</f>
        <v>0</v>
      </c>
      <c r="C46" s="100">
        <f>'Ameacas-Pré-Resposta'!C46</f>
        <v>0</v>
      </c>
      <c r="D46" s="100">
        <f>'Ameacas-Pré-Resposta'!D46</f>
        <v>0</v>
      </c>
      <c r="E46" s="100">
        <f>'Ameacas-Pré-Resposta'!E46</f>
        <v>0</v>
      </c>
      <c r="F46" s="99">
        <f>'Resposta-Ameacas'!J48</f>
        <v>0</v>
      </c>
      <c r="G46" s="92">
        <f>'Resposta-Ameacas'!K48</f>
        <v>0</v>
      </c>
      <c r="H46" s="140">
        <f t="shared" si="4"/>
        <v>0</v>
      </c>
      <c r="I46" s="140">
        <f t="shared" si="5"/>
        <v>0</v>
      </c>
      <c r="J46" s="335">
        <f t="shared" si="6"/>
      </c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</row>
    <row r="47" spans="1:86" s="96" customFormat="1" ht="12.75">
      <c r="A47" s="334">
        <f t="shared" si="7"/>
        <v>39</v>
      </c>
      <c r="B47" s="103">
        <f>'Ameacas-Pré-Resposta'!B47</f>
        <v>0</v>
      </c>
      <c r="C47" s="100">
        <f>'Ameacas-Pré-Resposta'!C47</f>
        <v>0</v>
      </c>
      <c r="D47" s="100">
        <f>'Ameacas-Pré-Resposta'!D47</f>
        <v>0</v>
      </c>
      <c r="E47" s="100">
        <f>'Ameacas-Pré-Resposta'!E47</f>
        <v>0</v>
      </c>
      <c r="F47" s="99">
        <f>'Resposta-Ameacas'!J49</f>
        <v>0</v>
      </c>
      <c r="G47" s="92">
        <f>'Resposta-Ameacas'!K49</f>
        <v>0</v>
      </c>
      <c r="H47" s="140">
        <f t="shared" si="4"/>
        <v>0</v>
      </c>
      <c r="I47" s="140">
        <f t="shared" si="5"/>
        <v>0</v>
      </c>
      <c r="J47" s="335">
        <f t="shared" si="6"/>
      </c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</row>
    <row r="48" spans="1:86" s="96" customFormat="1" ht="12.75">
      <c r="A48" s="334">
        <f t="shared" si="7"/>
        <v>40</v>
      </c>
      <c r="B48" s="103">
        <f>'Ameacas-Pré-Resposta'!B48</f>
        <v>0</v>
      </c>
      <c r="C48" s="100">
        <f>'Ameacas-Pré-Resposta'!C48</f>
        <v>0</v>
      </c>
      <c r="D48" s="100">
        <f>'Ameacas-Pré-Resposta'!D48</f>
        <v>0</v>
      </c>
      <c r="E48" s="100">
        <f>'Ameacas-Pré-Resposta'!E48</f>
        <v>0</v>
      </c>
      <c r="F48" s="99">
        <f>'Resposta-Ameacas'!J50</f>
        <v>0</v>
      </c>
      <c r="G48" s="92">
        <f>'Resposta-Ameacas'!K50</f>
        <v>0</v>
      </c>
      <c r="H48" s="140">
        <f t="shared" si="4"/>
        <v>0</v>
      </c>
      <c r="I48" s="140">
        <f t="shared" si="5"/>
        <v>0</v>
      </c>
      <c r="J48" s="335">
        <f t="shared" si="6"/>
      </c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</row>
    <row r="49" spans="1:86" s="96" customFormat="1" ht="12.75">
      <c r="A49" s="334">
        <f t="shared" si="7"/>
        <v>41</v>
      </c>
      <c r="B49" s="103">
        <f>'Ameacas-Pré-Resposta'!B49</f>
        <v>0</v>
      </c>
      <c r="C49" s="100">
        <f>'Ameacas-Pré-Resposta'!C49</f>
        <v>0</v>
      </c>
      <c r="D49" s="100">
        <f>'Ameacas-Pré-Resposta'!D49</f>
        <v>0</v>
      </c>
      <c r="E49" s="100">
        <f>'Ameacas-Pré-Resposta'!E49</f>
        <v>0</v>
      </c>
      <c r="F49" s="99">
        <f>'Resposta-Ameacas'!J51</f>
        <v>0</v>
      </c>
      <c r="G49" s="92">
        <f>'Resposta-Ameacas'!K51</f>
        <v>0</v>
      </c>
      <c r="H49" s="140">
        <f t="shared" si="4"/>
        <v>0</v>
      </c>
      <c r="I49" s="140">
        <f t="shared" si="5"/>
        <v>0</v>
      </c>
      <c r="J49" s="335">
        <f t="shared" si="6"/>
      </c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</row>
    <row r="50" spans="1:86" s="96" customFormat="1" ht="12.75">
      <c r="A50" s="334">
        <f t="shared" si="7"/>
        <v>42</v>
      </c>
      <c r="B50" s="103">
        <f>'Ameacas-Pré-Resposta'!B50</f>
        <v>0</v>
      </c>
      <c r="C50" s="100">
        <f>'Ameacas-Pré-Resposta'!C50</f>
        <v>0</v>
      </c>
      <c r="D50" s="100">
        <f>'Ameacas-Pré-Resposta'!D50</f>
        <v>0</v>
      </c>
      <c r="E50" s="100">
        <f>'Ameacas-Pré-Resposta'!E50</f>
        <v>0</v>
      </c>
      <c r="F50" s="99">
        <f>'Resposta-Ameacas'!J52</f>
        <v>0</v>
      </c>
      <c r="G50" s="92">
        <f>'Resposta-Ameacas'!K52</f>
        <v>0</v>
      </c>
      <c r="H50" s="140">
        <f t="shared" si="4"/>
        <v>0</v>
      </c>
      <c r="I50" s="140">
        <f t="shared" si="5"/>
        <v>0</v>
      </c>
      <c r="J50" s="335">
        <f t="shared" si="6"/>
      </c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</row>
    <row r="51" spans="1:86" s="96" customFormat="1" ht="12.75">
      <c r="A51" s="334">
        <f t="shared" si="7"/>
        <v>43</v>
      </c>
      <c r="B51" s="103">
        <f>'Ameacas-Pré-Resposta'!B51</f>
        <v>0</v>
      </c>
      <c r="C51" s="100">
        <f>'Ameacas-Pré-Resposta'!C51</f>
        <v>0</v>
      </c>
      <c r="D51" s="100">
        <f>'Ameacas-Pré-Resposta'!D51</f>
        <v>0</v>
      </c>
      <c r="E51" s="100">
        <f>'Ameacas-Pré-Resposta'!E51</f>
        <v>0</v>
      </c>
      <c r="F51" s="99">
        <f>'Resposta-Ameacas'!J53</f>
        <v>0</v>
      </c>
      <c r="G51" s="92">
        <f>'Resposta-Ameacas'!K53</f>
        <v>0</v>
      </c>
      <c r="H51" s="140">
        <f t="shared" si="4"/>
        <v>0</v>
      </c>
      <c r="I51" s="140">
        <f t="shared" si="5"/>
        <v>0</v>
      </c>
      <c r="J51" s="335">
        <f t="shared" si="6"/>
      </c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</row>
    <row r="52" spans="1:86" s="96" customFormat="1" ht="12.75">
      <c r="A52" s="334">
        <f t="shared" si="7"/>
        <v>44</v>
      </c>
      <c r="B52" s="103">
        <f>'Ameacas-Pré-Resposta'!B52</f>
        <v>0</v>
      </c>
      <c r="C52" s="100">
        <f>'Ameacas-Pré-Resposta'!C52</f>
        <v>0</v>
      </c>
      <c r="D52" s="100">
        <f>'Ameacas-Pré-Resposta'!D52</f>
        <v>0</v>
      </c>
      <c r="E52" s="100">
        <f>'Ameacas-Pré-Resposta'!E52</f>
        <v>0</v>
      </c>
      <c r="F52" s="99">
        <f>'Resposta-Ameacas'!J54</f>
        <v>0</v>
      </c>
      <c r="G52" s="92">
        <f>'Resposta-Ameacas'!K54</f>
        <v>0</v>
      </c>
      <c r="H52" s="140">
        <f t="shared" si="4"/>
        <v>0</v>
      </c>
      <c r="I52" s="140">
        <f t="shared" si="5"/>
        <v>0</v>
      </c>
      <c r="J52" s="335">
        <f t="shared" si="6"/>
      </c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</row>
    <row r="53" spans="1:86" s="96" customFormat="1" ht="12.75">
      <c r="A53" s="334">
        <f t="shared" si="7"/>
        <v>45</v>
      </c>
      <c r="B53" s="103">
        <f>'Ameacas-Pré-Resposta'!B53</f>
        <v>0</v>
      </c>
      <c r="C53" s="100">
        <f>'Ameacas-Pré-Resposta'!C53</f>
        <v>0</v>
      </c>
      <c r="D53" s="100">
        <f>'Ameacas-Pré-Resposta'!D53</f>
        <v>0</v>
      </c>
      <c r="E53" s="100">
        <f>'Ameacas-Pré-Resposta'!E53</f>
        <v>0</v>
      </c>
      <c r="F53" s="99">
        <f>'Resposta-Ameacas'!J55</f>
        <v>0</v>
      </c>
      <c r="G53" s="92">
        <f>'Resposta-Ameacas'!K55</f>
        <v>0</v>
      </c>
      <c r="H53" s="140">
        <f t="shared" si="4"/>
        <v>0</v>
      </c>
      <c r="I53" s="140">
        <f t="shared" si="5"/>
        <v>0</v>
      </c>
      <c r="J53" s="335">
        <f t="shared" si="6"/>
      </c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</row>
    <row r="54" spans="1:86" s="96" customFormat="1" ht="12.75">
      <c r="A54" s="334">
        <f t="shared" si="7"/>
        <v>46</v>
      </c>
      <c r="B54" s="103">
        <f>'Ameacas-Pré-Resposta'!B54</f>
        <v>0</v>
      </c>
      <c r="C54" s="100">
        <f>'Ameacas-Pré-Resposta'!C54</f>
        <v>0</v>
      </c>
      <c r="D54" s="100">
        <f>'Ameacas-Pré-Resposta'!D54</f>
        <v>0</v>
      </c>
      <c r="E54" s="100">
        <f>'Ameacas-Pré-Resposta'!E54</f>
        <v>0</v>
      </c>
      <c r="F54" s="99">
        <f>'Resposta-Ameacas'!J56</f>
        <v>0</v>
      </c>
      <c r="G54" s="92">
        <f>'Resposta-Ameacas'!K56</f>
        <v>0</v>
      </c>
      <c r="H54" s="140">
        <f t="shared" si="4"/>
        <v>0</v>
      </c>
      <c r="I54" s="140">
        <f t="shared" si="5"/>
        <v>0</v>
      </c>
      <c r="J54" s="335">
        <f t="shared" si="6"/>
      </c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</row>
    <row r="55" spans="1:86" s="96" customFormat="1" ht="12.75">
      <c r="A55" s="334">
        <f t="shared" si="7"/>
        <v>47</v>
      </c>
      <c r="B55" s="103">
        <f>'Ameacas-Pré-Resposta'!B55</f>
        <v>0</v>
      </c>
      <c r="C55" s="100">
        <f>'Ameacas-Pré-Resposta'!C55</f>
        <v>0</v>
      </c>
      <c r="D55" s="100">
        <f>'Ameacas-Pré-Resposta'!D55</f>
        <v>0</v>
      </c>
      <c r="E55" s="100">
        <f>'Ameacas-Pré-Resposta'!E55</f>
        <v>0</v>
      </c>
      <c r="F55" s="99">
        <f>'Resposta-Ameacas'!J57</f>
        <v>0</v>
      </c>
      <c r="G55" s="92">
        <f>'Resposta-Ameacas'!K57</f>
        <v>0</v>
      </c>
      <c r="H55" s="140">
        <f t="shared" si="4"/>
        <v>0</v>
      </c>
      <c r="I55" s="140">
        <f t="shared" si="5"/>
        <v>0</v>
      </c>
      <c r="J55" s="335">
        <f t="shared" si="6"/>
      </c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</row>
    <row r="56" spans="1:86" s="96" customFormat="1" ht="12.75">
      <c r="A56" s="334">
        <f t="shared" si="7"/>
        <v>48</v>
      </c>
      <c r="B56" s="103">
        <f>'Ameacas-Pré-Resposta'!B56</f>
        <v>0</v>
      </c>
      <c r="C56" s="100">
        <f>'Ameacas-Pré-Resposta'!C56</f>
        <v>0</v>
      </c>
      <c r="D56" s="100">
        <f>'Ameacas-Pré-Resposta'!D56</f>
        <v>0</v>
      </c>
      <c r="E56" s="100">
        <f>'Ameacas-Pré-Resposta'!E56</f>
        <v>0</v>
      </c>
      <c r="F56" s="99">
        <f>'Resposta-Ameacas'!J58</f>
        <v>0</v>
      </c>
      <c r="G56" s="92">
        <f>'Resposta-Ameacas'!K58</f>
        <v>0</v>
      </c>
      <c r="H56" s="140">
        <f t="shared" si="4"/>
        <v>0</v>
      </c>
      <c r="I56" s="140">
        <f t="shared" si="5"/>
        <v>0</v>
      </c>
      <c r="J56" s="335">
        <f t="shared" si="6"/>
      </c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</row>
    <row r="57" spans="1:86" s="96" customFormat="1" ht="12.75">
      <c r="A57" s="334">
        <f t="shared" si="7"/>
        <v>49</v>
      </c>
      <c r="B57" s="103">
        <f>'Ameacas-Pré-Resposta'!B57</f>
        <v>0</v>
      </c>
      <c r="C57" s="100">
        <f>'Ameacas-Pré-Resposta'!C57</f>
        <v>0</v>
      </c>
      <c r="D57" s="100">
        <f>'Ameacas-Pré-Resposta'!D57</f>
        <v>0</v>
      </c>
      <c r="E57" s="100">
        <f>'Ameacas-Pré-Resposta'!E57</f>
        <v>0</v>
      </c>
      <c r="F57" s="99">
        <f>'Resposta-Ameacas'!J59</f>
        <v>0</v>
      </c>
      <c r="G57" s="92">
        <f>'Resposta-Ameacas'!K59</f>
        <v>0</v>
      </c>
      <c r="H57" s="140">
        <f t="shared" si="4"/>
        <v>0</v>
      </c>
      <c r="I57" s="140">
        <f t="shared" si="5"/>
        <v>0</v>
      </c>
      <c r="J57" s="335">
        <f t="shared" si="6"/>
      </c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</row>
    <row r="58" spans="1:86" s="96" customFormat="1" ht="12.75">
      <c r="A58" s="334">
        <f t="shared" si="7"/>
        <v>50</v>
      </c>
      <c r="B58" s="103">
        <f>'Ameacas-Pré-Resposta'!B58</f>
        <v>0</v>
      </c>
      <c r="C58" s="100">
        <f>'Ameacas-Pré-Resposta'!C58</f>
        <v>0</v>
      </c>
      <c r="D58" s="100">
        <f>'Ameacas-Pré-Resposta'!D58</f>
        <v>0</v>
      </c>
      <c r="E58" s="100">
        <f>'Ameacas-Pré-Resposta'!E58</f>
        <v>0</v>
      </c>
      <c r="F58" s="99">
        <f>'Resposta-Ameacas'!J60</f>
        <v>0</v>
      </c>
      <c r="G58" s="92">
        <f>'Resposta-Ameacas'!K60</f>
        <v>0</v>
      </c>
      <c r="H58" s="140">
        <f t="shared" si="4"/>
        <v>0</v>
      </c>
      <c r="I58" s="140">
        <f t="shared" si="5"/>
        <v>0</v>
      </c>
      <c r="J58" s="335">
        <f t="shared" si="6"/>
      </c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</row>
    <row r="59" spans="1:86" s="96" customFormat="1" ht="12.75">
      <c r="A59" s="334">
        <f t="shared" si="7"/>
        <v>51</v>
      </c>
      <c r="B59" s="103">
        <f>'Ameacas-Pré-Resposta'!B59</f>
        <v>0</v>
      </c>
      <c r="C59" s="100">
        <f>'Ameacas-Pré-Resposta'!C59</f>
        <v>0</v>
      </c>
      <c r="D59" s="100">
        <f>'Ameacas-Pré-Resposta'!D59</f>
        <v>0</v>
      </c>
      <c r="E59" s="100">
        <f>'Ameacas-Pré-Resposta'!E59</f>
        <v>0</v>
      </c>
      <c r="F59" s="99">
        <f>'Resposta-Ameacas'!J61</f>
        <v>0</v>
      </c>
      <c r="G59" s="92">
        <f>'Resposta-Ameacas'!K61</f>
        <v>0</v>
      </c>
      <c r="H59" s="140">
        <f t="shared" si="4"/>
        <v>0</v>
      </c>
      <c r="I59" s="140">
        <f t="shared" si="5"/>
        <v>0</v>
      </c>
      <c r="J59" s="335">
        <f t="shared" si="6"/>
      </c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</row>
    <row r="60" spans="1:86" s="96" customFormat="1" ht="12.75">
      <c r="A60" s="334">
        <f t="shared" si="7"/>
        <v>52</v>
      </c>
      <c r="B60" s="103">
        <f>'Ameacas-Pré-Resposta'!B60</f>
        <v>0</v>
      </c>
      <c r="C60" s="100">
        <f>'Ameacas-Pré-Resposta'!C60</f>
        <v>0</v>
      </c>
      <c r="D60" s="100">
        <f>'Ameacas-Pré-Resposta'!D60</f>
        <v>0</v>
      </c>
      <c r="E60" s="100">
        <f>'Ameacas-Pré-Resposta'!E60</f>
        <v>0</v>
      </c>
      <c r="F60" s="99">
        <f>'Resposta-Ameacas'!J62</f>
        <v>0</v>
      </c>
      <c r="G60" s="92">
        <f>'Resposta-Ameacas'!K62</f>
        <v>0</v>
      </c>
      <c r="H60" s="140">
        <f t="shared" si="4"/>
        <v>0</v>
      </c>
      <c r="I60" s="140">
        <f t="shared" si="5"/>
        <v>0</v>
      </c>
      <c r="J60" s="335">
        <f t="shared" si="6"/>
      </c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</row>
    <row r="61" spans="1:86" s="96" customFormat="1" ht="12.75">
      <c r="A61" s="334">
        <f t="shared" si="7"/>
        <v>53</v>
      </c>
      <c r="B61" s="103">
        <f>'Ameacas-Pré-Resposta'!B61</f>
        <v>0</v>
      </c>
      <c r="C61" s="100">
        <f>'Ameacas-Pré-Resposta'!C61</f>
        <v>0</v>
      </c>
      <c r="D61" s="100">
        <f>'Ameacas-Pré-Resposta'!D61</f>
        <v>0</v>
      </c>
      <c r="E61" s="100">
        <f>'Ameacas-Pré-Resposta'!E61</f>
        <v>0</v>
      </c>
      <c r="F61" s="99">
        <f>'Resposta-Ameacas'!J63</f>
        <v>0</v>
      </c>
      <c r="G61" s="92">
        <f>'Resposta-Ameacas'!K63</f>
        <v>0</v>
      </c>
      <c r="H61" s="140">
        <f t="shared" si="4"/>
        <v>0</v>
      </c>
      <c r="I61" s="140">
        <f t="shared" si="5"/>
        <v>0</v>
      </c>
      <c r="J61" s="335">
        <f t="shared" si="6"/>
      </c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</row>
    <row r="62" spans="1:86" s="96" customFormat="1" ht="12.75">
      <c r="A62" s="334">
        <f t="shared" si="7"/>
        <v>54</v>
      </c>
      <c r="B62" s="103">
        <f>'Ameacas-Pré-Resposta'!B62</f>
        <v>0</v>
      </c>
      <c r="C62" s="336">
        <f>'Ameacas-Pré-Resposta'!C62</f>
        <v>0</v>
      </c>
      <c r="D62" s="100">
        <f>'Ameacas-Pré-Resposta'!D62</f>
        <v>0</v>
      </c>
      <c r="E62" s="100">
        <f>'Ameacas-Pré-Resposta'!E62</f>
        <v>0</v>
      </c>
      <c r="F62" s="99">
        <f>'Resposta-Ameacas'!J64</f>
        <v>0</v>
      </c>
      <c r="G62" s="92">
        <f>'Resposta-Ameacas'!K64</f>
        <v>0</v>
      </c>
      <c r="H62" s="140">
        <f t="shared" si="4"/>
        <v>0</v>
      </c>
      <c r="I62" s="140">
        <f t="shared" si="5"/>
        <v>0</v>
      </c>
      <c r="J62" s="335">
        <f t="shared" si="6"/>
      </c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</row>
    <row r="63" spans="1:86" s="96" customFormat="1" ht="12.75">
      <c r="A63" s="334">
        <f t="shared" si="7"/>
        <v>55</v>
      </c>
      <c r="B63" s="103">
        <f>'Ameacas-Pré-Resposta'!B63</f>
        <v>0</v>
      </c>
      <c r="C63" s="336">
        <f>'Ameacas-Pré-Resposta'!C63</f>
        <v>0</v>
      </c>
      <c r="D63" s="100">
        <f>'Ameacas-Pré-Resposta'!D63</f>
        <v>0</v>
      </c>
      <c r="E63" s="100">
        <f>'Ameacas-Pré-Resposta'!E63</f>
        <v>0</v>
      </c>
      <c r="F63" s="99">
        <f>'Resposta-Ameacas'!J65</f>
        <v>0</v>
      </c>
      <c r="G63" s="92">
        <f>'Resposta-Ameacas'!K65</f>
        <v>0</v>
      </c>
      <c r="H63" s="140">
        <f t="shared" si="4"/>
        <v>0</v>
      </c>
      <c r="I63" s="140">
        <f t="shared" si="5"/>
        <v>0</v>
      </c>
      <c r="J63" s="335">
        <f t="shared" si="6"/>
      </c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</row>
    <row r="64" spans="1:86" s="96" customFormat="1" ht="12.75">
      <c r="A64" s="334">
        <f t="shared" si="7"/>
        <v>56</v>
      </c>
      <c r="B64" s="103">
        <f>'Ameacas-Pré-Resposta'!B64</f>
        <v>0</v>
      </c>
      <c r="C64" s="100">
        <f>'Ameacas-Pré-Resposta'!C64</f>
        <v>0</v>
      </c>
      <c r="D64" s="100">
        <f>'Ameacas-Pré-Resposta'!D64</f>
        <v>0</v>
      </c>
      <c r="E64" s="100">
        <f>'Ameacas-Pré-Resposta'!E64</f>
        <v>0</v>
      </c>
      <c r="F64" s="99">
        <f>'Resposta-Ameacas'!J66</f>
        <v>0</v>
      </c>
      <c r="G64" s="92">
        <f>'Resposta-Ameacas'!K66</f>
        <v>0</v>
      </c>
      <c r="H64" s="140">
        <f t="shared" si="4"/>
        <v>0</v>
      </c>
      <c r="I64" s="140">
        <f t="shared" si="5"/>
        <v>0</v>
      </c>
      <c r="J64" s="335">
        <f t="shared" si="6"/>
      </c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</row>
    <row r="65" spans="1:86" s="96" customFormat="1" ht="12.75">
      <c r="A65" s="334">
        <f t="shared" si="7"/>
        <v>57</v>
      </c>
      <c r="B65" s="103">
        <f>'Ameacas-Pré-Resposta'!B65</f>
        <v>0</v>
      </c>
      <c r="C65" s="100">
        <f>'Ameacas-Pré-Resposta'!C65</f>
        <v>0</v>
      </c>
      <c r="D65" s="100">
        <f>'Ameacas-Pré-Resposta'!D65</f>
        <v>0</v>
      </c>
      <c r="E65" s="100">
        <f>'Ameacas-Pré-Resposta'!E65</f>
        <v>0</v>
      </c>
      <c r="F65" s="99">
        <f>'Resposta-Ameacas'!J67</f>
        <v>0</v>
      </c>
      <c r="G65" s="92">
        <f>'Resposta-Ameacas'!K67</f>
        <v>0</v>
      </c>
      <c r="H65" s="140">
        <f t="shared" si="4"/>
        <v>0</v>
      </c>
      <c r="I65" s="140">
        <f t="shared" si="5"/>
        <v>0</v>
      </c>
      <c r="J65" s="335">
        <f t="shared" si="6"/>
      </c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</row>
    <row r="66" spans="1:86" s="96" customFormat="1" ht="12.75">
      <c r="A66" s="334">
        <f t="shared" si="7"/>
        <v>58</v>
      </c>
      <c r="B66" s="103">
        <f>'Ameacas-Pré-Resposta'!B66</f>
        <v>0</v>
      </c>
      <c r="C66" s="100">
        <f>'Ameacas-Pré-Resposta'!C66</f>
        <v>0</v>
      </c>
      <c r="D66" s="100">
        <f>'Ameacas-Pré-Resposta'!D66</f>
        <v>0</v>
      </c>
      <c r="E66" s="100">
        <f>'Ameacas-Pré-Resposta'!E66</f>
        <v>0</v>
      </c>
      <c r="F66" s="99">
        <f>'Resposta-Ameacas'!J68</f>
        <v>0</v>
      </c>
      <c r="G66" s="92">
        <f>'Resposta-Ameacas'!K68</f>
        <v>0</v>
      </c>
      <c r="H66" s="140">
        <f t="shared" si="4"/>
        <v>0</v>
      </c>
      <c r="I66" s="140">
        <f t="shared" si="5"/>
        <v>0</v>
      </c>
      <c r="J66" s="335">
        <f t="shared" si="6"/>
      </c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</row>
    <row r="67" spans="1:86" s="96" customFormat="1" ht="12.75">
      <c r="A67" s="334">
        <f t="shared" si="7"/>
        <v>59</v>
      </c>
      <c r="B67" s="103">
        <f>'Ameacas-Pré-Resposta'!B67</f>
        <v>0</v>
      </c>
      <c r="C67" s="100">
        <f>'Ameacas-Pré-Resposta'!C67</f>
        <v>0</v>
      </c>
      <c r="D67" s="100">
        <f>'Ameacas-Pré-Resposta'!D67</f>
        <v>0</v>
      </c>
      <c r="E67" s="100">
        <f>'Ameacas-Pré-Resposta'!E67</f>
        <v>0</v>
      </c>
      <c r="F67" s="99">
        <f>'Resposta-Ameacas'!J69</f>
        <v>0</v>
      </c>
      <c r="G67" s="92">
        <f>'Resposta-Ameacas'!K69</f>
        <v>0</v>
      </c>
      <c r="H67" s="140">
        <f t="shared" si="4"/>
        <v>0</v>
      </c>
      <c r="I67" s="140">
        <f t="shared" si="5"/>
        <v>0</v>
      </c>
      <c r="J67" s="335">
        <f t="shared" si="6"/>
      </c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95"/>
    </row>
    <row r="68" spans="1:86" s="96" customFormat="1" ht="12.75">
      <c r="A68" s="334">
        <f t="shared" si="7"/>
        <v>60</v>
      </c>
      <c r="B68" s="103">
        <f>'Ameacas-Pré-Resposta'!B68</f>
        <v>0</v>
      </c>
      <c r="C68" s="100">
        <f>'Ameacas-Pré-Resposta'!C68</f>
        <v>0</v>
      </c>
      <c r="D68" s="100">
        <f>'Ameacas-Pré-Resposta'!D68</f>
        <v>0</v>
      </c>
      <c r="E68" s="100">
        <f>'Ameacas-Pré-Resposta'!E68</f>
        <v>0</v>
      </c>
      <c r="F68" s="99">
        <f>'Resposta-Ameacas'!J70</f>
        <v>0</v>
      </c>
      <c r="G68" s="92">
        <f>'Resposta-Ameacas'!K70</f>
        <v>0</v>
      </c>
      <c r="H68" s="140">
        <f t="shared" si="4"/>
        <v>0</v>
      </c>
      <c r="I68" s="140">
        <f t="shared" si="5"/>
        <v>0</v>
      </c>
      <c r="J68" s="335">
        <f t="shared" si="6"/>
      </c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5"/>
      <c r="CF68" s="95"/>
      <c r="CG68" s="95"/>
      <c r="CH68" s="95"/>
    </row>
    <row r="69" spans="1:86" s="96" customFormat="1" ht="12.75">
      <c r="A69" s="334">
        <f t="shared" si="7"/>
        <v>61</v>
      </c>
      <c r="B69" s="103">
        <f>'Ameacas-Pré-Resposta'!B69</f>
        <v>0</v>
      </c>
      <c r="C69" s="100">
        <f>'Ameacas-Pré-Resposta'!C69</f>
        <v>0</v>
      </c>
      <c r="D69" s="100">
        <f>'Ameacas-Pré-Resposta'!D69</f>
        <v>0</v>
      </c>
      <c r="E69" s="100">
        <f>'Ameacas-Pré-Resposta'!E69</f>
        <v>0</v>
      </c>
      <c r="F69" s="99">
        <f>'Resposta-Ameacas'!J71</f>
        <v>0</v>
      </c>
      <c r="G69" s="92">
        <f>'Resposta-Ameacas'!K71</f>
        <v>0</v>
      </c>
      <c r="H69" s="140">
        <f t="shared" si="4"/>
        <v>0</v>
      </c>
      <c r="I69" s="140">
        <f t="shared" si="5"/>
        <v>0</v>
      </c>
      <c r="J69" s="335">
        <f t="shared" si="6"/>
      </c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</row>
    <row r="70" spans="1:86" s="96" customFormat="1" ht="12.75">
      <c r="A70" s="334">
        <f t="shared" si="7"/>
        <v>62</v>
      </c>
      <c r="B70" s="103">
        <f>'Ameacas-Pré-Resposta'!B70</f>
        <v>0</v>
      </c>
      <c r="C70" s="100">
        <f>'Ameacas-Pré-Resposta'!C70</f>
        <v>0</v>
      </c>
      <c r="D70" s="100">
        <f>'Ameacas-Pré-Resposta'!D70</f>
        <v>0</v>
      </c>
      <c r="E70" s="100">
        <f>'Ameacas-Pré-Resposta'!E70</f>
        <v>0</v>
      </c>
      <c r="F70" s="99">
        <f>'Resposta-Ameacas'!J72</f>
        <v>0</v>
      </c>
      <c r="G70" s="92">
        <f>'Resposta-Ameacas'!K72</f>
        <v>0</v>
      </c>
      <c r="H70" s="140">
        <f t="shared" si="4"/>
        <v>0</v>
      </c>
      <c r="I70" s="140">
        <f t="shared" si="5"/>
        <v>0</v>
      </c>
      <c r="J70" s="335">
        <f t="shared" si="6"/>
      </c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</row>
    <row r="71" spans="1:86" s="96" customFormat="1" ht="12.75">
      <c r="A71" s="334">
        <f t="shared" si="7"/>
        <v>63</v>
      </c>
      <c r="B71" s="103">
        <f>'Ameacas-Pré-Resposta'!B71</f>
        <v>0</v>
      </c>
      <c r="C71" s="100">
        <f>'Ameacas-Pré-Resposta'!C71</f>
        <v>0</v>
      </c>
      <c r="D71" s="100">
        <f>'Ameacas-Pré-Resposta'!D71</f>
        <v>0</v>
      </c>
      <c r="E71" s="100">
        <f>'Ameacas-Pré-Resposta'!E71</f>
        <v>0</v>
      </c>
      <c r="F71" s="99">
        <f>'Resposta-Ameacas'!J73</f>
        <v>0</v>
      </c>
      <c r="G71" s="92">
        <f>'Resposta-Ameacas'!K73</f>
        <v>0</v>
      </c>
      <c r="H71" s="140">
        <f t="shared" si="4"/>
        <v>0</v>
      </c>
      <c r="I71" s="140">
        <f t="shared" si="5"/>
        <v>0</v>
      </c>
      <c r="J71" s="335">
        <f t="shared" si="6"/>
      </c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/>
      <c r="CG71" s="95"/>
      <c r="CH71" s="95"/>
    </row>
    <row r="72" spans="1:86" s="96" customFormat="1" ht="12.75">
      <c r="A72" s="334">
        <f t="shared" si="7"/>
        <v>64</v>
      </c>
      <c r="B72" s="103">
        <f>'Ameacas-Pré-Resposta'!B72</f>
        <v>0</v>
      </c>
      <c r="C72" s="100">
        <f>'Ameacas-Pré-Resposta'!C72</f>
        <v>0</v>
      </c>
      <c r="D72" s="100">
        <f>'Ameacas-Pré-Resposta'!D72</f>
        <v>0</v>
      </c>
      <c r="E72" s="100">
        <f>'Ameacas-Pré-Resposta'!E72</f>
        <v>0</v>
      </c>
      <c r="F72" s="99">
        <f>'Resposta-Ameacas'!J74</f>
        <v>0</v>
      </c>
      <c r="G72" s="92">
        <f>'Resposta-Ameacas'!K74</f>
        <v>0</v>
      </c>
      <c r="H72" s="140">
        <f t="shared" si="4"/>
        <v>0</v>
      </c>
      <c r="I72" s="140">
        <f t="shared" si="5"/>
        <v>0</v>
      </c>
      <c r="J72" s="335">
        <f t="shared" si="6"/>
      </c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</row>
    <row r="73" spans="1:86" s="96" customFormat="1" ht="12.75">
      <c r="A73" s="334">
        <f t="shared" si="7"/>
        <v>65</v>
      </c>
      <c r="B73" s="103">
        <f>'Ameacas-Pré-Resposta'!B73</f>
        <v>0</v>
      </c>
      <c r="C73" s="100">
        <f>'Ameacas-Pré-Resposta'!C73</f>
        <v>0</v>
      </c>
      <c r="D73" s="100">
        <f>'Ameacas-Pré-Resposta'!D73</f>
        <v>0</v>
      </c>
      <c r="E73" s="100">
        <f>'Ameacas-Pré-Resposta'!E73</f>
        <v>0</v>
      </c>
      <c r="F73" s="99">
        <f>'Resposta-Ameacas'!J75</f>
        <v>0</v>
      </c>
      <c r="G73" s="92">
        <f>'Resposta-Ameacas'!K75</f>
        <v>0</v>
      </c>
      <c r="H73" s="140">
        <f aca="true" t="shared" si="8" ref="H73:H104">IF(F73=0,0,G73)</f>
        <v>0</v>
      </c>
      <c r="I73" s="140">
        <f aca="true" t="shared" si="9" ref="I73:I104">F73*H73</f>
        <v>0</v>
      </c>
      <c r="J73" s="335">
        <f aca="true" t="shared" si="10" ref="J73:J104">IF(I73&gt;0,RANK(I73,AmeacaDesVE,0),"")</f>
      </c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  <c r="CD73" s="95"/>
      <c r="CE73" s="95"/>
      <c r="CF73" s="95"/>
      <c r="CG73" s="95"/>
      <c r="CH73" s="95"/>
    </row>
    <row r="74" spans="1:86" s="96" customFormat="1" ht="12.75">
      <c r="A74" s="334">
        <f aca="true" t="shared" si="11" ref="A74:A105">A73+1</f>
        <v>66</v>
      </c>
      <c r="B74" s="103">
        <f>'Ameacas-Pré-Resposta'!B74</f>
        <v>0</v>
      </c>
      <c r="C74" s="100">
        <f>'Ameacas-Pré-Resposta'!C74</f>
        <v>0</v>
      </c>
      <c r="D74" s="100">
        <f>'Ameacas-Pré-Resposta'!D74</f>
        <v>0</v>
      </c>
      <c r="E74" s="100">
        <f>'Ameacas-Pré-Resposta'!E74</f>
        <v>0</v>
      </c>
      <c r="F74" s="99">
        <f>'Resposta-Ameacas'!J76</f>
        <v>0</v>
      </c>
      <c r="G74" s="92">
        <f>'Resposta-Ameacas'!K76</f>
        <v>0</v>
      </c>
      <c r="H74" s="140">
        <f t="shared" si="8"/>
        <v>0</v>
      </c>
      <c r="I74" s="140">
        <f t="shared" si="9"/>
        <v>0</v>
      </c>
      <c r="J74" s="335">
        <f t="shared" si="10"/>
      </c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95"/>
      <c r="CH74" s="95"/>
    </row>
    <row r="75" spans="1:86" s="96" customFormat="1" ht="12.75">
      <c r="A75" s="334">
        <f t="shared" si="11"/>
        <v>67</v>
      </c>
      <c r="B75" s="103">
        <f>'Ameacas-Pré-Resposta'!B75</f>
        <v>0</v>
      </c>
      <c r="C75" s="100">
        <f>'Ameacas-Pré-Resposta'!C75</f>
        <v>0</v>
      </c>
      <c r="D75" s="100">
        <f>'Ameacas-Pré-Resposta'!D75</f>
        <v>0</v>
      </c>
      <c r="E75" s="100">
        <f>'Ameacas-Pré-Resposta'!E75</f>
        <v>0</v>
      </c>
      <c r="F75" s="99">
        <f>'Resposta-Ameacas'!J77</f>
        <v>0</v>
      </c>
      <c r="G75" s="92">
        <f>'Resposta-Ameacas'!K77</f>
        <v>0</v>
      </c>
      <c r="H75" s="140">
        <f t="shared" si="8"/>
        <v>0</v>
      </c>
      <c r="I75" s="140">
        <f t="shared" si="9"/>
        <v>0</v>
      </c>
      <c r="J75" s="335">
        <f t="shared" si="10"/>
      </c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</row>
    <row r="76" spans="1:86" s="96" customFormat="1" ht="12.75">
      <c r="A76" s="334">
        <f t="shared" si="11"/>
        <v>68</v>
      </c>
      <c r="B76" s="103">
        <f>'Ameacas-Pré-Resposta'!B76</f>
        <v>0</v>
      </c>
      <c r="C76" s="100">
        <f>'Ameacas-Pré-Resposta'!C76</f>
        <v>0</v>
      </c>
      <c r="D76" s="100">
        <f>'Ameacas-Pré-Resposta'!D76</f>
        <v>0</v>
      </c>
      <c r="E76" s="100">
        <f>'Ameacas-Pré-Resposta'!E76</f>
        <v>0</v>
      </c>
      <c r="F76" s="99">
        <f>'Resposta-Ameacas'!J78</f>
        <v>0</v>
      </c>
      <c r="G76" s="92">
        <f>'Resposta-Ameacas'!K78</f>
        <v>0</v>
      </c>
      <c r="H76" s="140">
        <f t="shared" si="8"/>
        <v>0</v>
      </c>
      <c r="I76" s="140">
        <f t="shared" si="9"/>
        <v>0</v>
      </c>
      <c r="J76" s="335">
        <f t="shared" si="10"/>
      </c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95"/>
    </row>
    <row r="77" spans="1:86" s="96" customFormat="1" ht="12.75">
      <c r="A77" s="334">
        <f t="shared" si="11"/>
        <v>69</v>
      </c>
      <c r="B77" s="103">
        <f>'Ameacas-Pré-Resposta'!B77</f>
        <v>0</v>
      </c>
      <c r="C77" s="100">
        <f>'Ameacas-Pré-Resposta'!C77</f>
        <v>0</v>
      </c>
      <c r="D77" s="100">
        <f>'Ameacas-Pré-Resposta'!D77</f>
        <v>0</v>
      </c>
      <c r="E77" s="100">
        <f>'Ameacas-Pré-Resposta'!E77</f>
        <v>0</v>
      </c>
      <c r="F77" s="99">
        <f>'Resposta-Ameacas'!J79</f>
        <v>0</v>
      </c>
      <c r="G77" s="92">
        <f>'Resposta-Ameacas'!K79</f>
        <v>0</v>
      </c>
      <c r="H77" s="140">
        <f t="shared" si="8"/>
        <v>0</v>
      </c>
      <c r="I77" s="140">
        <f t="shared" si="9"/>
        <v>0</v>
      </c>
      <c r="J77" s="335">
        <f t="shared" si="10"/>
      </c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</row>
    <row r="78" spans="1:86" s="96" customFormat="1" ht="12.75">
      <c r="A78" s="334">
        <f t="shared" si="11"/>
        <v>70</v>
      </c>
      <c r="B78" s="103">
        <f>'Ameacas-Pré-Resposta'!B78</f>
        <v>0</v>
      </c>
      <c r="C78" s="100">
        <f>'Ameacas-Pré-Resposta'!C78</f>
        <v>0</v>
      </c>
      <c r="D78" s="100">
        <f>'Ameacas-Pré-Resposta'!D78</f>
        <v>0</v>
      </c>
      <c r="E78" s="100">
        <f>'Ameacas-Pré-Resposta'!E78</f>
        <v>0</v>
      </c>
      <c r="F78" s="99">
        <f>'Resposta-Ameacas'!J80</f>
        <v>0</v>
      </c>
      <c r="G78" s="92">
        <f>'Resposta-Ameacas'!K80</f>
        <v>0</v>
      </c>
      <c r="H78" s="140">
        <f t="shared" si="8"/>
        <v>0</v>
      </c>
      <c r="I78" s="140">
        <f t="shared" si="9"/>
        <v>0</v>
      </c>
      <c r="J78" s="335">
        <f t="shared" si="10"/>
      </c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</row>
    <row r="79" spans="1:86" s="96" customFormat="1" ht="12.75">
      <c r="A79" s="334">
        <f t="shared" si="11"/>
        <v>71</v>
      </c>
      <c r="B79" s="103">
        <f>'Ameacas-Pré-Resposta'!B79</f>
        <v>0</v>
      </c>
      <c r="C79" s="100">
        <f>'Ameacas-Pré-Resposta'!C79</f>
        <v>0</v>
      </c>
      <c r="D79" s="100">
        <f>'Ameacas-Pré-Resposta'!D79</f>
        <v>0</v>
      </c>
      <c r="E79" s="100">
        <f>'Ameacas-Pré-Resposta'!E79</f>
        <v>0</v>
      </c>
      <c r="F79" s="99">
        <f>'Resposta-Ameacas'!J81</f>
        <v>0</v>
      </c>
      <c r="G79" s="92">
        <f>'Resposta-Ameacas'!K81</f>
        <v>0</v>
      </c>
      <c r="H79" s="140">
        <f t="shared" si="8"/>
        <v>0</v>
      </c>
      <c r="I79" s="140">
        <f t="shared" si="9"/>
        <v>0</v>
      </c>
      <c r="J79" s="335">
        <f t="shared" si="10"/>
      </c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</row>
    <row r="80" spans="1:86" s="96" customFormat="1" ht="12.75">
      <c r="A80" s="334">
        <f t="shared" si="11"/>
        <v>72</v>
      </c>
      <c r="B80" s="103">
        <f>'Ameacas-Pré-Resposta'!B80</f>
        <v>0</v>
      </c>
      <c r="C80" s="100">
        <f>'Ameacas-Pré-Resposta'!C80</f>
        <v>0</v>
      </c>
      <c r="D80" s="100">
        <f>'Ameacas-Pré-Resposta'!D80</f>
        <v>0</v>
      </c>
      <c r="E80" s="100">
        <f>'Ameacas-Pré-Resposta'!E80</f>
        <v>0</v>
      </c>
      <c r="F80" s="99">
        <f>'Resposta-Ameacas'!J82</f>
        <v>0</v>
      </c>
      <c r="G80" s="92">
        <f>'Resposta-Ameacas'!K82</f>
        <v>0</v>
      </c>
      <c r="H80" s="140">
        <f t="shared" si="8"/>
        <v>0</v>
      </c>
      <c r="I80" s="140">
        <f t="shared" si="9"/>
        <v>0</v>
      </c>
      <c r="J80" s="335">
        <f t="shared" si="10"/>
      </c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</row>
    <row r="81" spans="1:86" s="96" customFormat="1" ht="12.75">
      <c r="A81" s="334">
        <f t="shared" si="11"/>
        <v>73</v>
      </c>
      <c r="B81" s="103">
        <f>'Ameacas-Pré-Resposta'!B81</f>
        <v>0</v>
      </c>
      <c r="C81" s="100">
        <f>'Ameacas-Pré-Resposta'!C81</f>
        <v>0</v>
      </c>
      <c r="D81" s="100">
        <f>'Ameacas-Pré-Resposta'!D81</f>
        <v>0</v>
      </c>
      <c r="E81" s="100">
        <f>'Ameacas-Pré-Resposta'!E81</f>
        <v>0</v>
      </c>
      <c r="F81" s="99">
        <f>'Resposta-Ameacas'!J83</f>
        <v>0</v>
      </c>
      <c r="G81" s="92">
        <f>'Resposta-Ameacas'!K83</f>
        <v>0</v>
      </c>
      <c r="H81" s="140">
        <f t="shared" si="8"/>
        <v>0</v>
      </c>
      <c r="I81" s="140">
        <f t="shared" si="9"/>
        <v>0</v>
      </c>
      <c r="J81" s="335">
        <f t="shared" si="10"/>
      </c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</row>
    <row r="82" spans="1:86" s="96" customFormat="1" ht="12.75">
      <c r="A82" s="334">
        <f t="shared" si="11"/>
        <v>74</v>
      </c>
      <c r="B82" s="103">
        <f>'Ameacas-Pré-Resposta'!B82</f>
        <v>0</v>
      </c>
      <c r="C82" s="100">
        <f>'Ameacas-Pré-Resposta'!C82</f>
        <v>0</v>
      </c>
      <c r="D82" s="100">
        <f>'Ameacas-Pré-Resposta'!D82</f>
        <v>0</v>
      </c>
      <c r="E82" s="100">
        <f>'Ameacas-Pré-Resposta'!E82</f>
        <v>0</v>
      </c>
      <c r="F82" s="99">
        <f>'Resposta-Ameacas'!J84</f>
        <v>0</v>
      </c>
      <c r="G82" s="92">
        <f>'Resposta-Ameacas'!K84</f>
        <v>0</v>
      </c>
      <c r="H82" s="140">
        <f t="shared" si="8"/>
        <v>0</v>
      </c>
      <c r="I82" s="140">
        <f t="shared" si="9"/>
        <v>0</v>
      </c>
      <c r="J82" s="335">
        <f t="shared" si="10"/>
      </c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</row>
    <row r="83" spans="1:86" s="96" customFormat="1" ht="12.75">
      <c r="A83" s="334">
        <f t="shared" si="11"/>
        <v>75</v>
      </c>
      <c r="B83" s="103">
        <f>'Ameacas-Pré-Resposta'!B83</f>
        <v>0</v>
      </c>
      <c r="C83" s="100">
        <f>'Ameacas-Pré-Resposta'!C83</f>
        <v>0</v>
      </c>
      <c r="D83" s="100">
        <f>'Ameacas-Pré-Resposta'!D83</f>
        <v>0</v>
      </c>
      <c r="E83" s="100">
        <f>'Ameacas-Pré-Resposta'!E83</f>
        <v>0</v>
      </c>
      <c r="F83" s="99">
        <f>'Resposta-Ameacas'!J85</f>
        <v>0</v>
      </c>
      <c r="G83" s="92">
        <f>'Resposta-Ameacas'!K85</f>
        <v>0</v>
      </c>
      <c r="H83" s="140">
        <f t="shared" si="8"/>
        <v>0</v>
      </c>
      <c r="I83" s="140">
        <f t="shared" si="9"/>
        <v>0</v>
      </c>
      <c r="J83" s="335">
        <f t="shared" si="10"/>
      </c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</row>
    <row r="84" spans="1:86" s="96" customFormat="1" ht="12.75">
      <c r="A84" s="334">
        <f t="shared" si="11"/>
        <v>76</v>
      </c>
      <c r="B84" s="103">
        <f>'Ameacas-Pré-Resposta'!B84</f>
        <v>0</v>
      </c>
      <c r="C84" s="100">
        <f>'Ameacas-Pré-Resposta'!C84</f>
        <v>0</v>
      </c>
      <c r="D84" s="100">
        <f>'Ameacas-Pré-Resposta'!D84</f>
        <v>0</v>
      </c>
      <c r="E84" s="100">
        <f>'Ameacas-Pré-Resposta'!E84</f>
        <v>0</v>
      </c>
      <c r="F84" s="99">
        <f>'Resposta-Ameacas'!J86</f>
        <v>0</v>
      </c>
      <c r="G84" s="92">
        <f>'Resposta-Ameacas'!K86</f>
        <v>0</v>
      </c>
      <c r="H84" s="140">
        <f t="shared" si="8"/>
        <v>0</v>
      </c>
      <c r="I84" s="140">
        <f t="shared" si="9"/>
        <v>0</v>
      </c>
      <c r="J84" s="335">
        <f t="shared" si="10"/>
      </c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/>
      <c r="CC84" s="95"/>
      <c r="CD84" s="95"/>
      <c r="CE84" s="95"/>
      <c r="CF84" s="95"/>
      <c r="CG84" s="95"/>
      <c r="CH84" s="95"/>
    </row>
    <row r="85" spans="1:86" s="96" customFormat="1" ht="12.75">
      <c r="A85" s="334">
        <f t="shared" si="11"/>
        <v>77</v>
      </c>
      <c r="B85" s="103">
        <f>'Ameacas-Pré-Resposta'!B85</f>
        <v>0</v>
      </c>
      <c r="C85" s="100">
        <f>'Ameacas-Pré-Resposta'!C85</f>
        <v>0</v>
      </c>
      <c r="D85" s="100">
        <f>'Ameacas-Pré-Resposta'!D85</f>
        <v>0</v>
      </c>
      <c r="E85" s="100">
        <f>'Ameacas-Pré-Resposta'!E85</f>
        <v>0</v>
      </c>
      <c r="F85" s="99">
        <f>'Resposta-Ameacas'!J87</f>
        <v>0</v>
      </c>
      <c r="G85" s="92">
        <f>'Resposta-Ameacas'!K87</f>
        <v>0</v>
      </c>
      <c r="H85" s="140">
        <f t="shared" si="8"/>
        <v>0</v>
      </c>
      <c r="I85" s="140">
        <f t="shared" si="9"/>
        <v>0</v>
      </c>
      <c r="J85" s="335">
        <f t="shared" si="10"/>
      </c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  <c r="CC85" s="95"/>
      <c r="CD85" s="95"/>
      <c r="CE85" s="95"/>
      <c r="CF85" s="95"/>
      <c r="CG85" s="95"/>
      <c r="CH85" s="95"/>
    </row>
    <row r="86" spans="1:86" s="96" customFormat="1" ht="12.75">
      <c r="A86" s="334">
        <f t="shared" si="11"/>
        <v>78</v>
      </c>
      <c r="B86" s="103">
        <f>'Ameacas-Pré-Resposta'!B86</f>
        <v>0</v>
      </c>
      <c r="C86" s="100">
        <f>'Ameacas-Pré-Resposta'!C86</f>
        <v>0</v>
      </c>
      <c r="D86" s="100">
        <f>'Ameacas-Pré-Resposta'!D86</f>
        <v>0</v>
      </c>
      <c r="E86" s="100">
        <f>'Ameacas-Pré-Resposta'!E86</f>
        <v>0</v>
      </c>
      <c r="F86" s="99">
        <f>'Resposta-Ameacas'!J88</f>
        <v>0</v>
      </c>
      <c r="G86" s="92">
        <f>'Resposta-Ameacas'!K88</f>
        <v>0</v>
      </c>
      <c r="H86" s="140">
        <f t="shared" si="8"/>
        <v>0</v>
      </c>
      <c r="I86" s="140">
        <f t="shared" si="9"/>
        <v>0</v>
      </c>
      <c r="J86" s="335">
        <f t="shared" si="10"/>
      </c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  <c r="BX86" s="95"/>
      <c r="BY86" s="95"/>
      <c r="BZ86" s="95"/>
      <c r="CA86" s="95"/>
      <c r="CB86" s="95"/>
      <c r="CC86" s="95"/>
      <c r="CD86" s="95"/>
      <c r="CE86" s="95"/>
      <c r="CF86" s="95"/>
      <c r="CG86" s="95"/>
      <c r="CH86" s="95"/>
    </row>
    <row r="87" spans="1:86" s="96" customFormat="1" ht="12.75">
      <c r="A87" s="334">
        <f t="shared" si="11"/>
        <v>79</v>
      </c>
      <c r="B87" s="103">
        <f>'Ameacas-Pré-Resposta'!B87</f>
        <v>0</v>
      </c>
      <c r="C87" s="100">
        <f>'Ameacas-Pré-Resposta'!C87</f>
        <v>0</v>
      </c>
      <c r="D87" s="100">
        <f>'Ameacas-Pré-Resposta'!D87</f>
        <v>0</v>
      </c>
      <c r="E87" s="100">
        <f>'Ameacas-Pré-Resposta'!E87</f>
        <v>0</v>
      </c>
      <c r="F87" s="99">
        <f>'Resposta-Ameacas'!J89</f>
        <v>0</v>
      </c>
      <c r="G87" s="92">
        <f>'Resposta-Ameacas'!K89</f>
        <v>0</v>
      </c>
      <c r="H87" s="140">
        <f t="shared" si="8"/>
        <v>0</v>
      </c>
      <c r="I87" s="140">
        <f t="shared" si="9"/>
        <v>0</v>
      </c>
      <c r="J87" s="335">
        <f t="shared" si="10"/>
      </c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5"/>
      <c r="CA87" s="95"/>
      <c r="CB87" s="95"/>
      <c r="CC87" s="95"/>
      <c r="CD87" s="95"/>
      <c r="CE87" s="95"/>
      <c r="CF87" s="95"/>
      <c r="CG87" s="95"/>
      <c r="CH87" s="95"/>
    </row>
    <row r="88" spans="1:86" s="96" customFormat="1" ht="12.75">
      <c r="A88" s="334">
        <f t="shared" si="11"/>
        <v>80</v>
      </c>
      <c r="B88" s="103">
        <f>'Ameacas-Pré-Resposta'!B88</f>
        <v>0</v>
      </c>
      <c r="C88" s="100">
        <f>'Ameacas-Pré-Resposta'!C88</f>
        <v>0</v>
      </c>
      <c r="D88" s="100">
        <f>'Ameacas-Pré-Resposta'!D88</f>
        <v>0</v>
      </c>
      <c r="E88" s="100">
        <f>'Ameacas-Pré-Resposta'!E88</f>
        <v>0</v>
      </c>
      <c r="F88" s="99">
        <f>'Resposta-Ameacas'!J90</f>
        <v>0</v>
      </c>
      <c r="G88" s="92">
        <f>'Resposta-Ameacas'!K90</f>
        <v>0</v>
      </c>
      <c r="H88" s="140">
        <f t="shared" si="8"/>
        <v>0</v>
      </c>
      <c r="I88" s="140">
        <f t="shared" si="9"/>
        <v>0</v>
      </c>
      <c r="J88" s="335">
        <f t="shared" si="10"/>
      </c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95"/>
      <c r="BZ88" s="95"/>
      <c r="CA88" s="95"/>
      <c r="CB88" s="95"/>
      <c r="CC88" s="95"/>
      <c r="CD88" s="95"/>
      <c r="CE88" s="95"/>
      <c r="CF88" s="95"/>
      <c r="CG88" s="95"/>
      <c r="CH88" s="95"/>
    </row>
    <row r="89" spans="1:86" s="96" customFormat="1" ht="12.75">
      <c r="A89" s="334">
        <f t="shared" si="11"/>
        <v>81</v>
      </c>
      <c r="B89" s="103">
        <f>'Ameacas-Pré-Resposta'!B89</f>
        <v>0</v>
      </c>
      <c r="C89" s="100">
        <f>'Ameacas-Pré-Resposta'!C89</f>
        <v>0</v>
      </c>
      <c r="D89" s="100">
        <f>'Ameacas-Pré-Resposta'!D89</f>
        <v>0</v>
      </c>
      <c r="E89" s="100">
        <f>'Ameacas-Pré-Resposta'!E89</f>
        <v>0</v>
      </c>
      <c r="F89" s="99">
        <f>'Resposta-Ameacas'!J91</f>
        <v>0</v>
      </c>
      <c r="G89" s="92">
        <f>'Resposta-Ameacas'!K91</f>
        <v>0</v>
      </c>
      <c r="H89" s="140">
        <f t="shared" si="8"/>
        <v>0</v>
      </c>
      <c r="I89" s="140">
        <f t="shared" si="9"/>
        <v>0</v>
      </c>
      <c r="J89" s="335">
        <f t="shared" si="10"/>
      </c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  <c r="CC89" s="95"/>
      <c r="CD89" s="95"/>
      <c r="CE89" s="95"/>
      <c r="CF89" s="95"/>
      <c r="CG89" s="95"/>
      <c r="CH89" s="95"/>
    </row>
    <row r="90" spans="1:86" s="96" customFormat="1" ht="12.75">
      <c r="A90" s="334">
        <f t="shared" si="11"/>
        <v>82</v>
      </c>
      <c r="B90" s="103">
        <f>'Ameacas-Pré-Resposta'!B90</f>
        <v>0</v>
      </c>
      <c r="C90" s="100">
        <f>'Ameacas-Pré-Resposta'!C90</f>
        <v>0</v>
      </c>
      <c r="D90" s="100">
        <f>'Ameacas-Pré-Resposta'!D90</f>
        <v>0</v>
      </c>
      <c r="E90" s="100">
        <f>'Ameacas-Pré-Resposta'!E90</f>
        <v>0</v>
      </c>
      <c r="F90" s="99">
        <f>'Resposta-Ameacas'!J92</f>
        <v>0</v>
      </c>
      <c r="G90" s="92">
        <f>'Resposta-Ameacas'!K92</f>
        <v>0</v>
      </c>
      <c r="H90" s="140">
        <f t="shared" si="8"/>
        <v>0</v>
      </c>
      <c r="I90" s="140">
        <f t="shared" si="9"/>
        <v>0</v>
      </c>
      <c r="J90" s="335">
        <f t="shared" si="10"/>
      </c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  <c r="CC90" s="95"/>
      <c r="CD90" s="95"/>
      <c r="CE90" s="95"/>
      <c r="CF90" s="95"/>
      <c r="CG90" s="95"/>
      <c r="CH90" s="95"/>
    </row>
    <row r="91" spans="1:86" s="96" customFormat="1" ht="12.75">
      <c r="A91" s="334">
        <f t="shared" si="11"/>
        <v>83</v>
      </c>
      <c r="B91" s="103">
        <f>'Ameacas-Pré-Resposta'!B91</f>
        <v>0</v>
      </c>
      <c r="C91" s="100">
        <f>'Ameacas-Pré-Resposta'!C91</f>
        <v>0</v>
      </c>
      <c r="D91" s="100">
        <f>'Ameacas-Pré-Resposta'!D91</f>
        <v>0</v>
      </c>
      <c r="E91" s="100">
        <f>'Ameacas-Pré-Resposta'!E91</f>
        <v>0</v>
      </c>
      <c r="F91" s="99">
        <f>'Resposta-Ameacas'!J93</f>
        <v>0</v>
      </c>
      <c r="G91" s="92">
        <f>'Resposta-Ameacas'!K93</f>
        <v>0</v>
      </c>
      <c r="H91" s="140">
        <f t="shared" si="8"/>
        <v>0</v>
      </c>
      <c r="I91" s="140">
        <f t="shared" si="9"/>
        <v>0</v>
      </c>
      <c r="J91" s="335">
        <f t="shared" si="10"/>
      </c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95"/>
      <c r="BY91" s="95"/>
      <c r="BZ91" s="95"/>
      <c r="CA91" s="95"/>
      <c r="CB91" s="95"/>
      <c r="CC91" s="95"/>
      <c r="CD91" s="95"/>
      <c r="CE91" s="95"/>
      <c r="CF91" s="95"/>
      <c r="CG91" s="95"/>
      <c r="CH91" s="95"/>
    </row>
    <row r="92" spans="1:86" s="96" customFormat="1" ht="12.75">
      <c r="A92" s="334">
        <f t="shared" si="11"/>
        <v>84</v>
      </c>
      <c r="B92" s="103">
        <f>'Ameacas-Pré-Resposta'!B92</f>
        <v>0</v>
      </c>
      <c r="C92" s="100">
        <f>'Ameacas-Pré-Resposta'!C92</f>
        <v>0</v>
      </c>
      <c r="D92" s="100">
        <f>'Ameacas-Pré-Resposta'!D92</f>
        <v>0</v>
      </c>
      <c r="E92" s="100">
        <f>'Ameacas-Pré-Resposta'!E92</f>
        <v>0</v>
      </c>
      <c r="F92" s="99">
        <f>'Resposta-Ameacas'!J94</f>
        <v>0</v>
      </c>
      <c r="G92" s="92">
        <f>'Resposta-Ameacas'!K94</f>
        <v>0</v>
      </c>
      <c r="H92" s="140">
        <f t="shared" si="8"/>
        <v>0</v>
      </c>
      <c r="I92" s="140">
        <f t="shared" si="9"/>
        <v>0</v>
      </c>
      <c r="J92" s="335">
        <f t="shared" si="10"/>
      </c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5"/>
      <c r="BY92" s="95"/>
      <c r="BZ92" s="95"/>
      <c r="CA92" s="95"/>
      <c r="CB92" s="95"/>
      <c r="CC92" s="95"/>
      <c r="CD92" s="95"/>
      <c r="CE92" s="95"/>
      <c r="CF92" s="95"/>
      <c r="CG92" s="95"/>
      <c r="CH92" s="95"/>
    </row>
    <row r="93" spans="1:86" s="96" customFormat="1" ht="12.75">
      <c r="A93" s="334">
        <f t="shared" si="11"/>
        <v>85</v>
      </c>
      <c r="B93" s="103">
        <f>'Ameacas-Pré-Resposta'!B93</f>
        <v>0</v>
      </c>
      <c r="C93" s="100">
        <f>'Ameacas-Pré-Resposta'!C93</f>
        <v>0</v>
      </c>
      <c r="D93" s="100">
        <f>'Ameacas-Pré-Resposta'!D93</f>
        <v>0</v>
      </c>
      <c r="E93" s="100">
        <f>'Ameacas-Pré-Resposta'!E93</f>
        <v>0</v>
      </c>
      <c r="F93" s="99">
        <f>'Resposta-Ameacas'!J95</f>
        <v>0</v>
      </c>
      <c r="G93" s="92">
        <f>'Resposta-Ameacas'!K95</f>
        <v>0</v>
      </c>
      <c r="H93" s="140">
        <f t="shared" si="8"/>
        <v>0</v>
      </c>
      <c r="I93" s="140">
        <f t="shared" si="9"/>
        <v>0</v>
      </c>
      <c r="J93" s="335">
        <f t="shared" si="10"/>
      </c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5"/>
      <c r="BZ93" s="95"/>
      <c r="CA93" s="95"/>
      <c r="CB93" s="95"/>
      <c r="CC93" s="95"/>
      <c r="CD93" s="95"/>
      <c r="CE93" s="95"/>
      <c r="CF93" s="95"/>
      <c r="CG93" s="95"/>
      <c r="CH93" s="95"/>
    </row>
    <row r="94" spans="1:86" s="96" customFormat="1" ht="12.75">
      <c r="A94" s="334">
        <f t="shared" si="11"/>
        <v>86</v>
      </c>
      <c r="B94" s="103">
        <f>'Ameacas-Pré-Resposta'!B94</f>
        <v>0</v>
      </c>
      <c r="C94" s="100">
        <f>'Ameacas-Pré-Resposta'!C94</f>
        <v>0</v>
      </c>
      <c r="D94" s="100">
        <f>'Ameacas-Pré-Resposta'!D94</f>
        <v>0</v>
      </c>
      <c r="E94" s="100">
        <f>'Ameacas-Pré-Resposta'!E94</f>
        <v>0</v>
      </c>
      <c r="F94" s="99">
        <f>'Resposta-Ameacas'!J96</f>
        <v>0</v>
      </c>
      <c r="G94" s="92">
        <f>'Resposta-Ameacas'!K96</f>
        <v>0</v>
      </c>
      <c r="H94" s="140">
        <f t="shared" si="8"/>
        <v>0</v>
      </c>
      <c r="I94" s="140">
        <f t="shared" si="9"/>
        <v>0</v>
      </c>
      <c r="J94" s="335">
        <f t="shared" si="10"/>
      </c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5"/>
      <c r="CA94" s="95"/>
      <c r="CB94" s="95"/>
      <c r="CC94" s="95"/>
      <c r="CD94" s="95"/>
      <c r="CE94" s="95"/>
      <c r="CF94" s="95"/>
      <c r="CG94" s="95"/>
      <c r="CH94" s="95"/>
    </row>
    <row r="95" spans="1:86" s="96" customFormat="1" ht="12.75">
      <c r="A95" s="334">
        <f t="shared" si="11"/>
        <v>87</v>
      </c>
      <c r="B95" s="103">
        <f>'Ameacas-Pré-Resposta'!B95</f>
        <v>0</v>
      </c>
      <c r="C95" s="100">
        <f>'Ameacas-Pré-Resposta'!C95</f>
        <v>0</v>
      </c>
      <c r="D95" s="100">
        <f>'Ameacas-Pré-Resposta'!D95</f>
        <v>0</v>
      </c>
      <c r="E95" s="100">
        <f>'Ameacas-Pré-Resposta'!E95</f>
        <v>0</v>
      </c>
      <c r="F95" s="99">
        <f>'Resposta-Ameacas'!J97</f>
        <v>0</v>
      </c>
      <c r="G95" s="92">
        <f>'Resposta-Ameacas'!K97</f>
        <v>0</v>
      </c>
      <c r="H95" s="140">
        <f t="shared" si="8"/>
        <v>0</v>
      </c>
      <c r="I95" s="140">
        <f t="shared" si="9"/>
        <v>0</v>
      </c>
      <c r="J95" s="335">
        <f t="shared" si="10"/>
      </c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5"/>
      <c r="BW95" s="95"/>
      <c r="BX95" s="95"/>
      <c r="BY95" s="95"/>
      <c r="BZ95" s="95"/>
      <c r="CA95" s="95"/>
      <c r="CB95" s="95"/>
      <c r="CC95" s="95"/>
      <c r="CD95" s="95"/>
      <c r="CE95" s="95"/>
      <c r="CF95" s="95"/>
      <c r="CG95" s="95"/>
      <c r="CH95" s="95"/>
    </row>
    <row r="96" spans="1:86" s="96" customFormat="1" ht="12.75">
      <c r="A96" s="334">
        <f t="shared" si="11"/>
        <v>88</v>
      </c>
      <c r="B96" s="103">
        <f>'Ameacas-Pré-Resposta'!B96</f>
        <v>0</v>
      </c>
      <c r="C96" s="100">
        <f>'Ameacas-Pré-Resposta'!C96</f>
        <v>0</v>
      </c>
      <c r="D96" s="100">
        <f>'Ameacas-Pré-Resposta'!D96</f>
        <v>0</v>
      </c>
      <c r="E96" s="100">
        <f>'Ameacas-Pré-Resposta'!E96</f>
        <v>0</v>
      </c>
      <c r="F96" s="99">
        <f>'Resposta-Ameacas'!J98</f>
        <v>0</v>
      </c>
      <c r="G96" s="92">
        <f>'Resposta-Ameacas'!K98</f>
        <v>0</v>
      </c>
      <c r="H96" s="140">
        <f t="shared" si="8"/>
        <v>0</v>
      </c>
      <c r="I96" s="140">
        <f t="shared" si="9"/>
        <v>0</v>
      </c>
      <c r="J96" s="335">
        <f t="shared" si="10"/>
      </c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5"/>
      <c r="BY96" s="95"/>
      <c r="BZ96" s="95"/>
      <c r="CA96" s="95"/>
      <c r="CB96" s="95"/>
      <c r="CC96" s="95"/>
      <c r="CD96" s="95"/>
      <c r="CE96" s="95"/>
      <c r="CF96" s="95"/>
      <c r="CG96" s="95"/>
      <c r="CH96" s="95"/>
    </row>
    <row r="97" spans="1:86" s="96" customFormat="1" ht="12.75">
      <c r="A97" s="334">
        <f t="shared" si="11"/>
        <v>89</v>
      </c>
      <c r="B97" s="103">
        <f>'Ameacas-Pré-Resposta'!B97</f>
        <v>0</v>
      </c>
      <c r="C97" s="100">
        <f>'Ameacas-Pré-Resposta'!C97</f>
        <v>0</v>
      </c>
      <c r="D97" s="100">
        <f>'Ameacas-Pré-Resposta'!D97</f>
        <v>0</v>
      </c>
      <c r="E97" s="100">
        <f>'Ameacas-Pré-Resposta'!E97</f>
        <v>0</v>
      </c>
      <c r="F97" s="99">
        <f>'Resposta-Ameacas'!J99</f>
        <v>0</v>
      </c>
      <c r="G97" s="92">
        <f>'Resposta-Ameacas'!K99</f>
        <v>0</v>
      </c>
      <c r="H97" s="140">
        <f t="shared" si="8"/>
        <v>0</v>
      </c>
      <c r="I97" s="140">
        <f t="shared" si="9"/>
        <v>0</v>
      </c>
      <c r="J97" s="335">
        <f t="shared" si="10"/>
      </c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5"/>
      <c r="BZ97" s="95"/>
      <c r="CA97" s="95"/>
      <c r="CB97" s="95"/>
      <c r="CC97" s="95"/>
      <c r="CD97" s="95"/>
      <c r="CE97" s="95"/>
      <c r="CF97" s="95"/>
      <c r="CG97" s="95"/>
      <c r="CH97" s="95"/>
    </row>
    <row r="98" spans="1:86" s="96" customFormat="1" ht="12.75">
      <c r="A98" s="334">
        <f t="shared" si="11"/>
        <v>90</v>
      </c>
      <c r="B98" s="103">
        <f>'Ameacas-Pré-Resposta'!B98</f>
        <v>0</v>
      </c>
      <c r="C98" s="100">
        <f>'Ameacas-Pré-Resposta'!C98</f>
        <v>0</v>
      </c>
      <c r="D98" s="100">
        <f>'Ameacas-Pré-Resposta'!D98</f>
        <v>0</v>
      </c>
      <c r="E98" s="100">
        <f>'Ameacas-Pré-Resposta'!E98</f>
        <v>0</v>
      </c>
      <c r="F98" s="99">
        <f>'Resposta-Ameacas'!J100</f>
        <v>0</v>
      </c>
      <c r="G98" s="92">
        <f>'Resposta-Ameacas'!K100</f>
        <v>0</v>
      </c>
      <c r="H98" s="140">
        <f t="shared" si="8"/>
        <v>0</v>
      </c>
      <c r="I98" s="140">
        <f t="shared" si="9"/>
        <v>0</v>
      </c>
      <c r="J98" s="335">
        <f t="shared" si="10"/>
      </c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  <c r="CC98" s="95"/>
      <c r="CD98" s="95"/>
      <c r="CE98" s="95"/>
      <c r="CF98" s="95"/>
      <c r="CG98" s="95"/>
      <c r="CH98" s="95"/>
    </row>
    <row r="99" spans="1:86" s="96" customFormat="1" ht="12.75">
      <c r="A99" s="334">
        <f t="shared" si="11"/>
        <v>91</v>
      </c>
      <c r="B99" s="103">
        <f>'Ameacas-Pré-Resposta'!B99</f>
        <v>0</v>
      </c>
      <c r="C99" s="100">
        <f>'Ameacas-Pré-Resposta'!C99</f>
        <v>0</v>
      </c>
      <c r="D99" s="100">
        <f>'Ameacas-Pré-Resposta'!D99</f>
        <v>0</v>
      </c>
      <c r="E99" s="100">
        <f>'Ameacas-Pré-Resposta'!E99</f>
        <v>0</v>
      </c>
      <c r="F99" s="99">
        <f>'Resposta-Ameacas'!J101</f>
        <v>0</v>
      </c>
      <c r="G99" s="92">
        <f>'Resposta-Ameacas'!K101</f>
        <v>0</v>
      </c>
      <c r="H99" s="140">
        <f t="shared" si="8"/>
        <v>0</v>
      </c>
      <c r="I99" s="140">
        <f t="shared" si="9"/>
        <v>0</v>
      </c>
      <c r="J99" s="335">
        <f t="shared" si="10"/>
      </c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5"/>
      <c r="BR99" s="95"/>
      <c r="BS99" s="95"/>
      <c r="BT99" s="95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</row>
    <row r="100" spans="1:86" s="96" customFormat="1" ht="12.75">
      <c r="A100" s="334">
        <f t="shared" si="11"/>
        <v>92</v>
      </c>
      <c r="B100" s="103">
        <f>'Ameacas-Pré-Resposta'!B100</f>
        <v>0</v>
      </c>
      <c r="C100" s="100">
        <f>'Ameacas-Pré-Resposta'!C100</f>
        <v>0</v>
      </c>
      <c r="D100" s="100">
        <f>'Ameacas-Pré-Resposta'!D100</f>
        <v>0</v>
      </c>
      <c r="E100" s="100">
        <f>'Ameacas-Pré-Resposta'!E100</f>
        <v>0</v>
      </c>
      <c r="F100" s="99">
        <f>'Resposta-Ameacas'!J102</f>
        <v>0</v>
      </c>
      <c r="G100" s="92">
        <f>'Resposta-Ameacas'!K102</f>
        <v>0</v>
      </c>
      <c r="H100" s="140">
        <f t="shared" si="8"/>
        <v>0</v>
      </c>
      <c r="I100" s="140">
        <f t="shared" si="9"/>
        <v>0</v>
      </c>
      <c r="J100" s="335">
        <f t="shared" si="10"/>
      </c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5"/>
      <c r="BX100" s="95"/>
      <c r="BY100" s="95"/>
      <c r="BZ100" s="95"/>
      <c r="CA100" s="95"/>
      <c r="CB100" s="95"/>
      <c r="CC100" s="95"/>
      <c r="CD100" s="95"/>
      <c r="CE100" s="95"/>
      <c r="CF100" s="95"/>
      <c r="CG100" s="95"/>
      <c r="CH100" s="95"/>
    </row>
    <row r="101" spans="1:86" s="96" customFormat="1" ht="12.75">
      <c r="A101" s="334">
        <f t="shared" si="11"/>
        <v>93</v>
      </c>
      <c r="B101" s="103">
        <f>'Ameacas-Pré-Resposta'!B101</f>
        <v>0</v>
      </c>
      <c r="C101" s="100">
        <f>'Ameacas-Pré-Resposta'!C101</f>
        <v>0</v>
      </c>
      <c r="D101" s="100">
        <f>'Ameacas-Pré-Resposta'!D101</f>
        <v>0</v>
      </c>
      <c r="E101" s="100">
        <f>'Ameacas-Pré-Resposta'!E101</f>
        <v>0</v>
      </c>
      <c r="F101" s="99">
        <f>'Resposta-Ameacas'!J103</f>
        <v>0</v>
      </c>
      <c r="G101" s="92">
        <f>'Resposta-Ameacas'!K103</f>
        <v>0</v>
      </c>
      <c r="H101" s="140">
        <f t="shared" si="8"/>
        <v>0</v>
      </c>
      <c r="I101" s="140">
        <f t="shared" si="9"/>
        <v>0</v>
      </c>
      <c r="J101" s="335">
        <f t="shared" si="10"/>
      </c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  <c r="BV101" s="95"/>
      <c r="BW101" s="95"/>
      <c r="BX101" s="95"/>
      <c r="BY101" s="95"/>
      <c r="BZ101" s="95"/>
      <c r="CA101" s="95"/>
      <c r="CB101" s="95"/>
      <c r="CC101" s="95"/>
      <c r="CD101" s="95"/>
      <c r="CE101" s="95"/>
      <c r="CF101" s="95"/>
      <c r="CG101" s="95"/>
      <c r="CH101" s="95"/>
    </row>
    <row r="102" spans="1:86" s="96" customFormat="1" ht="12.75">
      <c r="A102" s="334">
        <f t="shared" si="11"/>
        <v>94</v>
      </c>
      <c r="B102" s="103">
        <f>'Ameacas-Pré-Resposta'!B102</f>
        <v>0</v>
      </c>
      <c r="C102" s="100">
        <f>'Ameacas-Pré-Resposta'!C102</f>
        <v>0</v>
      </c>
      <c r="D102" s="100">
        <f>'Ameacas-Pré-Resposta'!D102</f>
        <v>0</v>
      </c>
      <c r="E102" s="100">
        <f>'Ameacas-Pré-Resposta'!E102</f>
        <v>0</v>
      </c>
      <c r="F102" s="99">
        <f>'Resposta-Ameacas'!J104</f>
        <v>0</v>
      </c>
      <c r="G102" s="92">
        <f>'Resposta-Ameacas'!K104</f>
        <v>0</v>
      </c>
      <c r="H102" s="140">
        <f t="shared" si="8"/>
        <v>0</v>
      </c>
      <c r="I102" s="140">
        <f t="shared" si="9"/>
        <v>0</v>
      </c>
      <c r="J102" s="335">
        <f t="shared" si="10"/>
      </c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  <c r="BV102" s="95"/>
      <c r="BW102" s="95"/>
      <c r="BX102" s="95"/>
      <c r="BY102" s="95"/>
      <c r="BZ102" s="95"/>
      <c r="CA102" s="95"/>
      <c r="CB102" s="95"/>
      <c r="CC102" s="95"/>
      <c r="CD102" s="95"/>
      <c r="CE102" s="95"/>
      <c r="CF102" s="95"/>
      <c r="CG102" s="95"/>
      <c r="CH102" s="95"/>
    </row>
    <row r="103" spans="1:86" s="96" customFormat="1" ht="12.75">
      <c r="A103" s="334">
        <f t="shared" si="11"/>
        <v>95</v>
      </c>
      <c r="B103" s="103">
        <f>'Ameacas-Pré-Resposta'!B103</f>
        <v>0</v>
      </c>
      <c r="C103" s="100">
        <f>'Ameacas-Pré-Resposta'!C103</f>
        <v>0</v>
      </c>
      <c r="D103" s="100">
        <f>'Ameacas-Pré-Resposta'!D103</f>
        <v>0</v>
      </c>
      <c r="E103" s="100">
        <f>'Ameacas-Pré-Resposta'!E103</f>
        <v>0</v>
      </c>
      <c r="F103" s="99">
        <f>'Resposta-Ameacas'!J105</f>
        <v>0</v>
      </c>
      <c r="G103" s="92">
        <f>'Resposta-Ameacas'!K105</f>
        <v>0</v>
      </c>
      <c r="H103" s="140">
        <f t="shared" si="8"/>
        <v>0</v>
      </c>
      <c r="I103" s="140">
        <f t="shared" si="9"/>
        <v>0</v>
      </c>
      <c r="J103" s="335">
        <f t="shared" si="10"/>
      </c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95"/>
      <c r="BW103" s="95"/>
      <c r="BX103" s="95"/>
      <c r="BY103" s="95"/>
      <c r="BZ103" s="95"/>
      <c r="CA103" s="95"/>
      <c r="CB103" s="95"/>
      <c r="CC103" s="95"/>
      <c r="CD103" s="95"/>
      <c r="CE103" s="95"/>
      <c r="CF103" s="95"/>
      <c r="CG103" s="95"/>
      <c r="CH103" s="95"/>
    </row>
    <row r="104" spans="1:86" s="96" customFormat="1" ht="12.75">
      <c r="A104" s="334">
        <f t="shared" si="11"/>
        <v>96</v>
      </c>
      <c r="B104" s="103">
        <f>'Ameacas-Pré-Resposta'!B104</f>
        <v>0</v>
      </c>
      <c r="C104" s="100">
        <f>'Ameacas-Pré-Resposta'!C104</f>
        <v>0</v>
      </c>
      <c r="D104" s="100">
        <f>'Ameacas-Pré-Resposta'!D104</f>
        <v>0</v>
      </c>
      <c r="E104" s="100">
        <f>'Ameacas-Pré-Resposta'!E104</f>
        <v>0</v>
      </c>
      <c r="F104" s="99">
        <f>'Resposta-Ameacas'!J106</f>
        <v>0</v>
      </c>
      <c r="G104" s="92">
        <f>'Resposta-Ameacas'!K106</f>
        <v>0</v>
      </c>
      <c r="H104" s="140">
        <f t="shared" si="8"/>
        <v>0</v>
      </c>
      <c r="I104" s="140">
        <f t="shared" si="9"/>
        <v>0</v>
      </c>
      <c r="J104" s="335">
        <f t="shared" si="10"/>
      </c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95"/>
      <c r="BQ104" s="95"/>
      <c r="BR104" s="95"/>
      <c r="BS104" s="95"/>
      <c r="BT104" s="95"/>
      <c r="BU104" s="95"/>
      <c r="BV104" s="95"/>
      <c r="BW104" s="95"/>
      <c r="BX104" s="95"/>
      <c r="BY104" s="95"/>
      <c r="BZ104" s="95"/>
      <c r="CA104" s="95"/>
      <c r="CB104" s="95"/>
      <c r="CC104" s="95"/>
      <c r="CD104" s="95"/>
      <c r="CE104" s="95"/>
      <c r="CF104" s="95"/>
      <c r="CG104" s="95"/>
      <c r="CH104" s="95"/>
    </row>
    <row r="105" spans="1:86" s="96" customFormat="1" ht="12.75">
      <c r="A105" s="334">
        <f t="shared" si="11"/>
        <v>97</v>
      </c>
      <c r="B105" s="103">
        <f>'Ameacas-Pré-Resposta'!B105</f>
        <v>0</v>
      </c>
      <c r="C105" s="100">
        <f>'Ameacas-Pré-Resposta'!C105</f>
        <v>0</v>
      </c>
      <c r="D105" s="100">
        <f>'Ameacas-Pré-Resposta'!D105</f>
        <v>0</v>
      </c>
      <c r="E105" s="100">
        <f>'Ameacas-Pré-Resposta'!E105</f>
        <v>0</v>
      </c>
      <c r="F105" s="99">
        <f>'Resposta-Ameacas'!J107</f>
        <v>0</v>
      </c>
      <c r="G105" s="92">
        <f>'Resposta-Ameacas'!K107</f>
        <v>0</v>
      </c>
      <c r="H105" s="140">
        <f aca="true" t="shared" si="12" ref="H105:H136">IF(F105=0,0,G105)</f>
        <v>0</v>
      </c>
      <c r="I105" s="140">
        <f aca="true" t="shared" si="13" ref="I105:I136">F105*H105</f>
        <v>0</v>
      </c>
      <c r="J105" s="335">
        <f aca="true" t="shared" si="14" ref="J105:J136">IF(I105&gt;0,RANK(I105,AmeacaDesVE,0),"")</f>
      </c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95"/>
      <c r="BX105" s="95"/>
      <c r="BY105" s="95"/>
      <c r="BZ105" s="95"/>
      <c r="CA105" s="95"/>
      <c r="CB105" s="95"/>
      <c r="CC105" s="95"/>
      <c r="CD105" s="95"/>
      <c r="CE105" s="95"/>
      <c r="CF105" s="95"/>
      <c r="CG105" s="95"/>
      <c r="CH105" s="95"/>
    </row>
    <row r="106" spans="1:86" s="96" customFormat="1" ht="12.75">
      <c r="A106" s="334">
        <f aca="true" t="shared" si="15" ref="A106:A137">A105+1</f>
        <v>98</v>
      </c>
      <c r="B106" s="103">
        <f>'Ameacas-Pré-Resposta'!B106</f>
        <v>0</v>
      </c>
      <c r="C106" s="100">
        <f>'Ameacas-Pré-Resposta'!C106</f>
        <v>0</v>
      </c>
      <c r="D106" s="100">
        <f>'Ameacas-Pré-Resposta'!D106</f>
        <v>0</v>
      </c>
      <c r="E106" s="100">
        <f>'Ameacas-Pré-Resposta'!E106</f>
        <v>0</v>
      </c>
      <c r="F106" s="99">
        <f>'Resposta-Ameacas'!J108</f>
        <v>0</v>
      </c>
      <c r="G106" s="92">
        <f>'Resposta-Ameacas'!K108</f>
        <v>0</v>
      </c>
      <c r="H106" s="140">
        <f t="shared" si="12"/>
        <v>0</v>
      </c>
      <c r="I106" s="140">
        <f t="shared" si="13"/>
        <v>0</v>
      </c>
      <c r="J106" s="335">
        <f t="shared" si="14"/>
      </c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  <c r="CC106" s="95"/>
      <c r="CD106" s="95"/>
      <c r="CE106" s="95"/>
      <c r="CF106" s="95"/>
      <c r="CG106" s="95"/>
      <c r="CH106" s="95"/>
    </row>
    <row r="107" spans="1:86" s="96" customFormat="1" ht="12.75">
      <c r="A107" s="334">
        <f t="shared" si="15"/>
        <v>99</v>
      </c>
      <c r="B107" s="103">
        <f>'Ameacas-Pré-Resposta'!B107</f>
        <v>0</v>
      </c>
      <c r="C107" s="100">
        <f>'Ameacas-Pré-Resposta'!C107</f>
        <v>0</v>
      </c>
      <c r="D107" s="100">
        <f>'Ameacas-Pré-Resposta'!D107</f>
        <v>0</v>
      </c>
      <c r="E107" s="100">
        <f>'Ameacas-Pré-Resposta'!E107</f>
        <v>0</v>
      </c>
      <c r="F107" s="99">
        <f>'Resposta-Ameacas'!J109</f>
        <v>0</v>
      </c>
      <c r="G107" s="92">
        <f>'Resposta-Ameacas'!K109</f>
        <v>0</v>
      </c>
      <c r="H107" s="140">
        <f t="shared" si="12"/>
        <v>0</v>
      </c>
      <c r="I107" s="140">
        <f t="shared" si="13"/>
        <v>0</v>
      </c>
      <c r="J107" s="335">
        <f t="shared" si="14"/>
      </c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/>
      <c r="BV107" s="95"/>
      <c r="BW107" s="95"/>
      <c r="BX107" s="95"/>
      <c r="BY107" s="95"/>
      <c r="BZ107" s="95"/>
      <c r="CA107" s="95"/>
      <c r="CB107" s="95"/>
      <c r="CC107" s="95"/>
      <c r="CD107" s="95"/>
      <c r="CE107" s="95"/>
      <c r="CF107" s="95"/>
      <c r="CG107" s="95"/>
      <c r="CH107" s="95"/>
    </row>
    <row r="108" spans="1:86" s="96" customFormat="1" ht="12.75">
      <c r="A108" s="334">
        <f t="shared" si="15"/>
        <v>100</v>
      </c>
      <c r="B108" s="103">
        <f>'Ameacas-Pré-Resposta'!B108</f>
        <v>0</v>
      </c>
      <c r="C108" s="100">
        <f>'Ameacas-Pré-Resposta'!C108</f>
        <v>0</v>
      </c>
      <c r="D108" s="100">
        <f>'Ameacas-Pré-Resposta'!D108</f>
        <v>0</v>
      </c>
      <c r="E108" s="100">
        <f>'Ameacas-Pré-Resposta'!E108</f>
        <v>0</v>
      </c>
      <c r="F108" s="99">
        <f>'Resposta-Ameacas'!J110</f>
        <v>0</v>
      </c>
      <c r="G108" s="92">
        <f>'Resposta-Ameacas'!K110</f>
        <v>0</v>
      </c>
      <c r="H108" s="140">
        <f t="shared" si="12"/>
        <v>0</v>
      </c>
      <c r="I108" s="140">
        <f t="shared" si="13"/>
        <v>0</v>
      </c>
      <c r="J108" s="335">
        <f t="shared" si="14"/>
      </c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  <c r="BU108" s="95"/>
      <c r="BV108" s="95"/>
      <c r="BW108" s="95"/>
      <c r="BX108" s="95"/>
      <c r="BY108" s="95"/>
      <c r="BZ108" s="95"/>
      <c r="CA108" s="95"/>
      <c r="CB108" s="95"/>
      <c r="CC108" s="95"/>
      <c r="CD108" s="95"/>
      <c r="CE108" s="95"/>
      <c r="CF108" s="95"/>
      <c r="CG108" s="95"/>
      <c r="CH108" s="95"/>
    </row>
    <row r="109" spans="1:86" s="96" customFormat="1" ht="12.75">
      <c r="A109" s="334">
        <f t="shared" si="15"/>
        <v>101</v>
      </c>
      <c r="B109" s="103">
        <f>'Ameacas-Pré-Resposta'!B109</f>
        <v>0</v>
      </c>
      <c r="C109" s="100">
        <f>'Ameacas-Pré-Resposta'!C109</f>
        <v>0</v>
      </c>
      <c r="D109" s="100">
        <f>'Ameacas-Pré-Resposta'!D109</f>
        <v>0</v>
      </c>
      <c r="E109" s="100">
        <f>'Ameacas-Pré-Resposta'!E109</f>
        <v>0</v>
      </c>
      <c r="F109" s="99">
        <f>'Resposta-Ameacas'!J111</f>
        <v>0</v>
      </c>
      <c r="G109" s="92">
        <f>'Resposta-Ameacas'!K111</f>
        <v>0</v>
      </c>
      <c r="H109" s="140">
        <f t="shared" si="12"/>
        <v>0</v>
      </c>
      <c r="I109" s="140">
        <f t="shared" si="13"/>
        <v>0</v>
      </c>
      <c r="J109" s="335">
        <f t="shared" si="14"/>
      </c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  <c r="CC109" s="95"/>
      <c r="CD109" s="95"/>
      <c r="CE109" s="95"/>
      <c r="CF109" s="95"/>
      <c r="CG109" s="95"/>
      <c r="CH109" s="95"/>
    </row>
    <row r="110" spans="1:86" s="96" customFormat="1" ht="12.75">
      <c r="A110" s="334">
        <f t="shared" si="15"/>
        <v>102</v>
      </c>
      <c r="B110" s="103">
        <f>'Ameacas-Pré-Resposta'!B110</f>
        <v>0</v>
      </c>
      <c r="C110" s="100">
        <f>'Ameacas-Pré-Resposta'!C110</f>
        <v>0</v>
      </c>
      <c r="D110" s="100">
        <f>'Ameacas-Pré-Resposta'!D110</f>
        <v>0</v>
      </c>
      <c r="E110" s="100">
        <f>'Ameacas-Pré-Resposta'!E110</f>
        <v>0</v>
      </c>
      <c r="F110" s="99">
        <f>'Resposta-Ameacas'!J112</f>
        <v>0</v>
      </c>
      <c r="G110" s="92">
        <f>'Resposta-Ameacas'!K112</f>
        <v>0</v>
      </c>
      <c r="H110" s="140">
        <f t="shared" si="12"/>
        <v>0</v>
      </c>
      <c r="I110" s="140">
        <f t="shared" si="13"/>
        <v>0</v>
      </c>
      <c r="J110" s="335">
        <f t="shared" si="14"/>
      </c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</row>
    <row r="111" spans="1:86" s="96" customFormat="1" ht="12.75">
      <c r="A111" s="334">
        <f t="shared" si="15"/>
        <v>103</v>
      </c>
      <c r="B111" s="103">
        <f>'Ameacas-Pré-Resposta'!B111</f>
        <v>0</v>
      </c>
      <c r="C111" s="100">
        <f>'Ameacas-Pré-Resposta'!C111</f>
        <v>0</v>
      </c>
      <c r="D111" s="100">
        <f>'Ameacas-Pré-Resposta'!D111</f>
        <v>0</v>
      </c>
      <c r="E111" s="100">
        <f>'Ameacas-Pré-Resposta'!E111</f>
        <v>0</v>
      </c>
      <c r="F111" s="99">
        <f>'Resposta-Ameacas'!J113</f>
        <v>0</v>
      </c>
      <c r="G111" s="92">
        <f>'Resposta-Ameacas'!K113</f>
        <v>0</v>
      </c>
      <c r="H111" s="140">
        <f t="shared" si="12"/>
        <v>0</v>
      </c>
      <c r="I111" s="140">
        <f t="shared" si="13"/>
        <v>0</v>
      </c>
      <c r="J111" s="335">
        <f t="shared" si="14"/>
      </c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  <c r="CD111" s="95"/>
      <c r="CE111" s="95"/>
      <c r="CF111" s="95"/>
      <c r="CG111" s="95"/>
      <c r="CH111" s="95"/>
    </row>
    <row r="112" spans="1:86" s="96" customFormat="1" ht="12.75">
      <c r="A112" s="334">
        <f t="shared" si="15"/>
        <v>104</v>
      </c>
      <c r="B112" s="103">
        <f>'Ameacas-Pré-Resposta'!B112</f>
        <v>0</v>
      </c>
      <c r="C112" s="336">
        <f>'Ameacas-Pré-Resposta'!C112</f>
        <v>0</v>
      </c>
      <c r="D112" s="100">
        <f>'Ameacas-Pré-Resposta'!D112</f>
        <v>0</v>
      </c>
      <c r="E112" s="100">
        <f>'Ameacas-Pré-Resposta'!E112</f>
        <v>0</v>
      </c>
      <c r="F112" s="99">
        <f>'Resposta-Ameacas'!J114</f>
        <v>0</v>
      </c>
      <c r="G112" s="92">
        <f>'Resposta-Ameacas'!K114</f>
        <v>0</v>
      </c>
      <c r="H112" s="140">
        <f t="shared" si="12"/>
        <v>0</v>
      </c>
      <c r="I112" s="140">
        <f t="shared" si="13"/>
        <v>0</v>
      </c>
      <c r="J112" s="335">
        <f t="shared" si="14"/>
      </c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  <c r="BU112" s="95"/>
      <c r="BV112" s="95"/>
      <c r="BW112" s="95"/>
      <c r="BX112" s="95"/>
      <c r="BY112" s="95"/>
      <c r="BZ112" s="95"/>
      <c r="CA112" s="95"/>
      <c r="CB112" s="95"/>
      <c r="CC112" s="95"/>
      <c r="CD112" s="95"/>
      <c r="CE112" s="95"/>
      <c r="CF112" s="95"/>
      <c r="CG112" s="95"/>
      <c r="CH112" s="95"/>
    </row>
    <row r="113" spans="1:86" s="96" customFormat="1" ht="12.75">
      <c r="A113" s="334">
        <f t="shared" si="15"/>
        <v>105</v>
      </c>
      <c r="B113" s="103">
        <f>'Ameacas-Pré-Resposta'!B113</f>
        <v>0</v>
      </c>
      <c r="C113" s="336">
        <f>'Ameacas-Pré-Resposta'!C113</f>
        <v>0</v>
      </c>
      <c r="D113" s="100">
        <f>'Ameacas-Pré-Resposta'!D113</f>
        <v>0</v>
      </c>
      <c r="E113" s="100">
        <f>'Ameacas-Pré-Resposta'!E113</f>
        <v>0</v>
      </c>
      <c r="F113" s="99">
        <f>'Resposta-Ameacas'!J115</f>
        <v>0</v>
      </c>
      <c r="G113" s="92">
        <f>'Resposta-Ameacas'!K115</f>
        <v>0</v>
      </c>
      <c r="H113" s="140">
        <f t="shared" si="12"/>
        <v>0</v>
      </c>
      <c r="I113" s="140">
        <f t="shared" si="13"/>
        <v>0</v>
      </c>
      <c r="J113" s="335">
        <f t="shared" si="14"/>
      </c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95"/>
      <c r="BT113" s="95"/>
      <c r="BU113" s="95"/>
      <c r="BV113" s="95"/>
      <c r="BW113" s="95"/>
      <c r="BX113" s="95"/>
      <c r="BY113" s="95"/>
      <c r="BZ113" s="95"/>
      <c r="CA113" s="95"/>
      <c r="CB113" s="95"/>
      <c r="CC113" s="95"/>
      <c r="CD113" s="95"/>
      <c r="CE113" s="95"/>
      <c r="CF113" s="95"/>
      <c r="CG113" s="95"/>
      <c r="CH113" s="95"/>
    </row>
    <row r="114" spans="1:86" s="96" customFormat="1" ht="12.75">
      <c r="A114" s="334">
        <f t="shared" si="15"/>
        <v>106</v>
      </c>
      <c r="B114" s="103">
        <f>'Ameacas-Pré-Resposta'!B114</f>
        <v>0</v>
      </c>
      <c r="C114" s="100">
        <f>'Ameacas-Pré-Resposta'!C114</f>
        <v>0</v>
      </c>
      <c r="D114" s="100">
        <f>'Ameacas-Pré-Resposta'!D114</f>
        <v>0</v>
      </c>
      <c r="E114" s="100">
        <f>'Ameacas-Pré-Resposta'!E114</f>
        <v>0</v>
      </c>
      <c r="F114" s="99">
        <f>'Resposta-Ameacas'!J116</f>
        <v>0</v>
      </c>
      <c r="G114" s="92">
        <f>'Resposta-Ameacas'!K116</f>
        <v>0</v>
      </c>
      <c r="H114" s="140">
        <f t="shared" si="12"/>
        <v>0</v>
      </c>
      <c r="I114" s="140">
        <f t="shared" si="13"/>
        <v>0</v>
      </c>
      <c r="J114" s="335">
        <f t="shared" si="14"/>
      </c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  <c r="BV114" s="95"/>
      <c r="BW114" s="95"/>
      <c r="BX114" s="95"/>
      <c r="BY114" s="95"/>
      <c r="BZ114" s="95"/>
      <c r="CA114" s="95"/>
      <c r="CB114" s="95"/>
      <c r="CC114" s="95"/>
      <c r="CD114" s="95"/>
      <c r="CE114" s="95"/>
      <c r="CF114" s="95"/>
      <c r="CG114" s="95"/>
      <c r="CH114" s="95"/>
    </row>
    <row r="115" spans="1:86" s="96" customFormat="1" ht="12.75">
      <c r="A115" s="334">
        <f t="shared" si="15"/>
        <v>107</v>
      </c>
      <c r="B115" s="103">
        <f>'Ameacas-Pré-Resposta'!B115</f>
        <v>0</v>
      </c>
      <c r="C115" s="100">
        <f>'Ameacas-Pré-Resposta'!C115</f>
        <v>0</v>
      </c>
      <c r="D115" s="100">
        <f>'Ameacas-Pré-Resposta'!D115</f>
        <v>0</v>
      </c>
      <c r="E115" s="100">
        <f>'Ameacas-Pré-Resposta'!E115</f>
        <v>0</v>
      </c>
      <c r="F115" s="99">
        <f>'Resposta-Ameacas'!J117</f>
        <v>0</v>
      </c>
      <c r="G115" s="92">
        <f>'Resposta-Ameacas'!K117</f>
        <v>0</v>
      </c>
      <c r="H115" s="140">
        <f t="shared" si="12"/>
        <v>0</v>
      </c>
      <c r="I115" s="140">
        <f t="shared" si="13"/>
        <v>0</v>
      </c>
      <c r="J115" s="335">
        <f t="shared" si="14"/>
      </c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  <c r="BR115" s="95"/>
      <c r="BS115" s="95"/>
      <c r="BT115" s="95"/>
      <c r="BU115" s="95"/>
      <c r="BV115" s="95"/>
      <c r="BW115" s="95"/>
      <c r="BX115" s="95"/>
      <c r="BY115" s="95"/>
      <c r="BZ115" s="95"/>
      <c r="CA115" s="95"/>
      <c r="CB115" s="95"/>
      <c r="CC115" s="95"/>
      <c r="CD115" s="95"/>
      <c r="CE115" s="95"/>
      <c r="CF115" s="95"/>
      <c r="CG115" s="95"/>
      <c r="CH115" s="95"/>
    </row>
    <row r="116" spans="1:86" s="96" customFormat="1" ht="12.75">
      <c r="A116" s="334">
        <f t="shared" si="15"/>
        <v>108</v>
      </c>
      <c r="B116" s="103">
        <f>'Ameacas-Pré-Resposta'!B116</f>
        <v>0</v>
      </c>
      <c r="C116" s="100">
        <f>'Ameacas-Pré-Resposta'!C116</f>
        <v>0</v>
      </c>
      <c r="D116" s="100">
        <f>'Ameacas-Pré-Resposta'!D116</f>
        <v>0</v>
      </c>
      <c r="E116" s="100">
        <f>'Ameacas-Pré-Resposta'!E116</f>
        <v>0</v>
      </c>
      <c r="F116" s="99">
        <f>'Resposta-Ameacas'!J118</f>
        <v>0</v>
      </c>
      <c r="G116" s="92">
        <f>'Resposta-Ameacas'!K118</f>
        <v>0</v>
      </c>
      <c r="H116" s="140">
        <f t="shared" si="12"/>
        <v>0</v>
      </c>
      <c r="I116" s="140">
        <f t="shared" si="13"/>
        <v>0</v>
      </c>
      <c r="J116" s="335">
        <f t="shared" si="14"/>
      </c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  <c r="BP116" s="95"/>
      <c r="BQ116" s="95"/>
      <c r="BR116" s="95"/>
      <c r="BS116" s="95"/>
      <c r="BT116" s="95"/>
      <c r="BU116" s="95"/>
      <c r="BV116" s="95"/>
      <c r="BW116" s="95"/>
      <c r="BX116" s="95"/>
      <c r="BY116" s="95"/>
      <c r="BZ116" s="95"/>
      <c r="CA116" s="95"/>
      <c r="CB116" s="95"/>
      <c r="CC116" s="95"/>
      <c r="CD116" s="95"/>
      <c r="CE116" s="95"/>
      <c r="CF116" s="95"/>
      <c r="CG116" s="95"/>
      <c r="CH116" s="95"/>
    </row>
    <row r="117" spans="1:86" s="96" customFormat="1" ht="12.75">
      <c r="A117" s="334">
        <f t="shared" si="15"/>
        <v>109</v>
      </c>
      <c r="B117" s="103">
        <f>'Ameacas-Pré-Resposta'!B117</f>
        <v>0</v>
      </c>
      <c r="C117" s="100">
        <f>'Ameacas-Pré-Resposta'!C117</f>
        <v>0</v>
      </c>
      <c r="D117" s="100">
        <f>'Ameacas-Pré-Resposta'!D117</f>
        <v>0</v>
      </c>
      <c r="E117" s="100">
        <f>'Ameacas-Pré-Resposta'!E117</f>
        <v>0</v>
      </c>
      <c r="F117" s="99">
        <f>'Resposta-Ameacas'!J119</f>
        <v>0</v>
      </c>
      <c r="G117" s="92">
        <f>'Resposta-Ameacas'!K119</f>
        <v>0</v>
      </c>
      <c r="H117" s="140">
        <f t="shared" si="12"/>
        <v>0</v>
      </c>
      <c r="I117" s="140">
        <f t="shared" si="13"/>
        <v>0</v>
      </c>
      <c r="J117" s="335">
        <f t="shared" si="14"/>
      </c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  <c r="BV117" s="95"/>
      <c r="BW117" s="95"/>
      <c r="BX117" s="95"/>
      <c r="BY117" s="95"/>
      <c r="BZ117" s="95"/>
      <c r="CA117" s="95"/>
      <c r="CB117" s="95"/>
      <c r="CC117" s="95"/>
      <c r="CD117" s="95"/>
      <c r="CE117" s="95"/>
      <c r="CF117" s="95"/>
      <c r="CG117" s="95"/>
      <c r="CH117" s="95"/>
    </row>
    <row r="118" spans="1:86" s="96" customFormat="1" ht="12.75">
      <c r="A118" s="334">
        <f t="shared" si="15"/>
        <v>110</v>
      </c>
      <c r="B118" s="103">
        <f>'Ameacas-Pré-Resposta'!B118</f>
        <v>0</v>
      </c>
      <c r="C118" s="100">
        <f>'Ameacas-Pré-Resposta'!C118</f>
        <v>0</v>
      </c>
      <c r="D118" s="100">
        <f>'Ameacas-Pré-Resposta'!D118</f>
        <v>0</v>
      </c>
      <c r="E118" s="100">
        <f>'Ameacas-Pré-Resposta'!E118</f>
        <v>0</v>
      </c>
      <c r="F118" s="99">
        <f>'Resposta-Ameacas'!J120</f>
        <v>0</v>
      </c>
      <c r="G118" s="92">
        <f>'Resposta-Ameacas'!K120</f>
        <v>0</v>
      </c>
      <c r="H118" s="140">
        <f t="shared" si="12"/>
        <v>0</v>
      </c>
      <c r="I118" s="140">
        <f t="shared" si="13"/>
        <v>0</v>
      </c>
      <c r="J118" s="335">
        <f t="shared" si="14"/>
      </c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/>
      <c r="BV118" s="95"/>
      <c r="BW118" s="95"/>
      <c r="BX118" s="95"/>
      <c r="BY118" s="95"/>
      <c r="BZ118" s="95"/>
      <c r="CA118" s="95"/>
      <c r="CB118" s="95"/>
      <c r="CC118" s="95"/>
      <c r="CD118" s="95"/>
      <c r="CE118" s="95"/>
      <c r="CF118" s="95"/>
      <c r="CG118" s="95"/>
      <c r="CH118" s="95"/>
    </row>
    <row r="119" spans="1:86" s="96" customFormat="1" ht="12.75">
      <c r="A119" s="334">
        <f t="shared" si="15"/>
        <v>111</v>
      </c>
      <c r="B119" s="103">
        <f>'Ameacas-Pré-Resposta'!B119</f>
        <v>0</v>
      </c>
      <c r="C119" s="100">
        <f>'Ameacas-Pré-Resposta'!C119</f>
        <v>0</v>
      </c>
      <c r="D119" s="100">
        <f>'Ameacas-Pré-Resposta'!D119</f>
        <v>0</v>
      </c>
      <c r="E119" s="100">
        <f>'Ameacas-Pré-Resposta'!E119</f>
        <v>0</v>
      </c>
      <c r="F119" s="99">
        <f>'Resposta-Ameacas'!J121</f>
        <v>0</v>
      </c>
      <c r="G119" s="92">
        <f>'Resposta-Ameacas'!K121</f>
        <v>0</v>
      </c>
      <c r="H119" s="140">
        <f t="shared" si="12"/>
        <v>0</v>
      </c>
      <c r="I119" s="140">
        <f t="shared" si="13"/>
        <v>0</v>
      </c>
      <c r="J119" s="335">
        <f t="shared" si="14"/>
      </c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/>
      <c r="BX119" s="95"/>
      <c r="BY119" s="95"/>
      <c r="BZ119" s="95"/>
      <c r="CA119" s="95"/>
      <c r="CB119" s="95"/>
      <c r="CC119" s="95"/>
      <c r="CD119" s="95"/>
      <c r="CE119" s="95"/>
      <c r="CF119" s="95"/>
      <c r="CG119" s="95"/>
      <c r="CH119" s="95"/>
    </row>
    <row r="120" spans="1:86" s="96" customFormat="1" ht="12.75">
      <c r="A120" s="334">
        <f t="shared" si="15"/>
        <v>112</v>
      </c>
      <c r="B120" s="103">
        <f>'Ameacas-Pré-Resposta'!B120</f>
        <v>0</v>
      </c>
      <c r="C120" s="100">
        <f>'Ameacas-Pré-Resposta'!C120</f>
        <v>0</v>
      </c>
      <c r="D120" s="100">
        <f>'Ameacas-Pré-Resposta'!D120</f>
        <v>0</v>
      </c>
      <c r="E120" s="100">
        <f>'Ameacas-Pré-Resposta'!E120</f>
        <v>0</v>
      </c>
      <c r="F120" s="99">
        <f>'Resposta-Ameacas'!J122</f>
        <v>0</v>
      </c>
      <c r="G120" s="92">
        <f>'Resposta-Ameacas'!K122</f>
        <v>0</v>
      </c>
      <c r="H120" s="140">
        <f t="shared" si="12"/>
        <v>0</v>
      </c>
      <c r="I120" s="140">
        <f t="shared" si="13"/>
        <v>0</v>
      </c>
      <c r="J120" s="335">
        <f t="shared" si="14"/>
      </c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  <c r="BV120" s="95"/>
      <c r="BW120" s="95"/>
      <c r="BX120" s="95"/>
      <c r="BY120" s="95"/>
      <c r="BZ120" s="95"/>
      <c r="CA120" s="95"/>
      <c r="CB120" s="95"/>
      <c r="CC120" s="95"/>
      <c r="CD120" s="95"/>
      <c r="CE120" s="95"/>
      <c r="CF120" s="95"/>
      <c r="CG120" s="95"/>
      <c r="CH120" s="95"/>
    </row>
    <row r="121" spans="1:86" s="96" customFormat="1" ht="12.75">
      <c r="A121" s="334">
        <f t="shared" si="15"/>
        <v>113</v>
      </c>
      <c r="B121" s="103">
        <f>'Ameacas-Pré-Resposta'!B121</f>
        <v>0</v>
      </c>
      <c r="C121" s="100">
        <f>'Ameacas-Pré-Resposta'!C121</f>
        <v>0</v>
      </c>
      <c r="D121" s="100">
        <f>'Ameacas-Pré-Resposta'!D121</f>
        <v>0</v>
      </c>
      <c r="E121" s="100">
        <f>'Ameacas-Pré-Resposta'!E121</f>
        <v>0</v>
      </c>
      <c r="F121" s="99">
        <f>'Resposta-Ameacas'!J123</f>
        <v>0</v>
      </c>
      <c r="G121" s="92">
        <f>'Resposta-Ameacas'!K123</f>
        <v>0</v>
      </c>
      <c r="H121" s="140">
        <f t="shared" si="12"/>
        <v>0</v>
      </c>
      <c r="I121" s="140">
        <f t="shared" si="13"/>
        <v>0</v>
      </c>
      <c r="J121" s="335">
        <f t="shared" si="14"/>
      </c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95"/>
      <c r="BR121" s="95"/>
      <c r="BS121" s="95"/>
      <c r="BT121" s="95"/>
      <c r="BU121" s="95"/>
      <c r="BV121" s="95"/>
      <c r="BW121" s="95"/>
      <c r="BX121" s="95"/>
      <c r="BY121" s="95"/>
      <c r="BZ121" s="95"/>
      <c r="CA121" s="95"/>
      <c r="CB121" s="95"/>
      <c r="CC121" s="95"/>
      <c r="CD121" s="95"/>
      <c r="CE121" s="95"/>
      <c r="CF121" s="95"/>
      <c r="CG121" s="95"/>
      <c r="CH121" s="95"/>
    </row>
    <row r="122" spans="1:86" s="96" customFormat="1" ht="12.75">
      <c r="A122" s="334">
        <f t="shared" si="15"/>
        <v>114</v>
      </c>
      <c r="B122" s="103">
        <f>'Ameacas-Pré-Resposta'!B122</f>
        <v>0</v>
      </c>
      <c r="C122" s="100">
        <f>'Ameacas-Pré-Resposta'!C122</f>
        <v>0</v>
      </c>
      <c r="D122" s="100">
        <f>'Ameacas-Pré-Resposta'!D122</f>
        <v>0</v>
      </c>
      <c r="E122" s="100">
        <f>'Ameacas-Pré-Resposta'!E122</f>
        <v>0</v>
      </c>
      <c r="F122" s="99">
        <f>'Resposta-Ameacas'!J124</f>
        <v>0</v>
      </c>
      <c r="G122" s="92">
        <f>'Resposta-Ameacas'!K124</f>
        <v>0</v>
      </c>
      <c r="H122" s="140">
        <f t="shared" si="12"/>
        <v>0</v>
      </c>
      <c r="I122" s="140">
        <f t="shared" si="13"/>
        <v>0</v>
      </c>
      <c r="J122" s="335">
        <f t="shared" si="14"/>
      </c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  <c r="BP122" s="95"/>
      <c r="BQ122" s="95"/>
      <c r="BR122" s="95"/>
      <c r="BS122" s="95"/>
      <c r="BT122" s="95"/>
      <c r="BU122" s="95"/>
      <c r="BV122" s="95"/>
      <c r="BW122" s="95"/>
      <c r="BX122" s="95"/>
      <c r="BY122" s="95"/>
      <c r="BZ122" s="95"/>
      <c r="CA122" s="95"/>
      <c r="CB122" s="95"/>
      <c r="CC122" s="95"/>
      <c r="CD122" s="95"/>
      <c r="CE122" s="95"/>
      <c r="CF122" s="95"/>
      <c r="CG122" s="95"/>
      <c r="CH122" s="95"/>
    </row>
    <row r="123" spans="1:86" s="96" customFormat="1" ht="12.75">
      <c r="A123" s="334">
        <f t="shared" si="15"/>
        <v>115</v>
      </c>
      <c r="B123" s="103">
        <f>'Ameacas-Pré-Resposta'!B123</f>
        <v>0</v>
      </c>
      <c r="C123" s="100">
        <f>'Ameacas-Pré-Resposta'!C123</f>
        <v>0</v>
      </c>
      <c r="D123" s="100">
        <f>'Ameacas-Pré-Resposta'!D123</f>
        <v>0</v>
      </c>
      <c r="E123" s="100">
        <f>'Ameacas-Pré-Resposta'!E123</f>
        <v>0</v>
      </c>
      <c r="F123" s="99">
        <f>'Resposta-Ameacas'!J125</f>
        <v>0</v>
      </c>
      <c r="G123" s="92">
        <f>'Resposta-Ameacas'!K125</f>
        <v>0</v>
      </c>
      <c r="H123" s="140">
        <f t="shared" si="12"/>
        <v>0</v>
      </c>
      <c r="I123" s="140">
        <f t="shared" si="13"/>
        <v>0</v>
      </c>
      <c r="J123" s="335">
        <f t="shared" si="14"/>
      </c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5"/>
      <c r="BQ123" s="95"/>
      <c r="BR123" s="95"/>
      <c r="BS123" s="95"/>
      <c r="BT123" s="95"/>
      <c r="BU123" s="95"/>
      <c r="BV123" s="95"/>
      <c r="BW123" s="95"/>
      <c r="BX123" s="95"/>
      <c r="BY123" s="95"/>
      <c r="BZ123" s="95"/>
      <c r="CA123" s="95"/>
      <c r="CB123" s="95"/>
      <c r="CC123" s="95"/>
      <c r="CD123" s="95"/>
      <c r="CE123" s="95"/>
      <c r="CF123" s="95"/>
      <c r="CG123" s="95"/>
      <c r="CH123" s="95"/>
    </row>
    <row r="124" spans="1:86" s="96" customFormat="1" ht="12.75">
      <c r="A124" s="334">
        <f t="shared" si="15"/>
        <v>116</v>
      </c>
      <c r="B124" s="103">
        <f>'Ameacas-Pré-Resposta'!B124</f>
        <v>0</v>
      </c>
      <c r="C124" s="100">
        <f>'Ameacas-Pré-Resposta'!C124</f>
        <v>0</v>
      </c>
      <c r="D124" s="100">
        <f>'Ameacas-Pré-Resposta'!D124</f>
        <v>0</v>
      </c>
      <c r="E124" s="100">
        <f>'Ameacas-Pré-Resposta'!E124</f>
        <v>0</v>
      </c>
      <c r="F124" s="99">
        <f>'Resposta-Ameacas'!J126</f>
        <v>0</v>
      </c>
      <c r="G124" s="92">
        <f>'Resposta-Ameacas'!K126</f>
        <v>0</v>
      </c>
      <c r="H124" s="140">
        <f t="shared" si="12"/>
        <v>0</v>
      </c>
      <c r="I124" s="140">
        <f t="shared" si="13"/>
        <v>0</v>
      </c>
      <c r="J124" s="335">
        <f t="shared" si="14"/>
      </c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  <c r="BM124" s="95"/>
      <c r="BN124" s="95"/>
      <c r="BO124" s="95"/>
      <c r="BP124" s="95"/>
      <c r="BQ124" s="95"/>
      <c r="BR124" s="95"/>
      <c r="BS124" s="95"/>
      <c r="BT124" s="95"/>
      <c r="BU124" s="95"/>
      <c r="BV124" s="95"/>
      <c r="BW124" s="95"/>
      <c r="BX124" s="95"/>
      <c r="BY124" s="95"/>
      <c r="BZ124" s="95"/>
      <c r="CA124" s="95"/>
      <c r="CB124" s="95"/>
      <c r="CC124" s="95"/>
      <c r="CD124" s="95"/>
      <c r="CE124" s="95"/>
      <c r="CF124" s="95"/>
      <c r="CG124" s="95"/>
      <c r="CH124" s="95"/>
    </row>
    <row r="125" spans="1:86" s="96" customFormat="1" ht="12.75">
      <c r="A125" s="334">
        <f t="shared" si="15"/>
        <v>117</v>
      </c>
      <c r="B125" s="103">
        <f>'Ameacas-Pré-Resposta'!B125</f>
        <v>0</v>
      </c>
      <c r="C125" s="100">
        <f>'Ameacas-Pré-Resposta'!C125</f>
        <v>0</v>
      </c>
      <c r="D125" s="100">
        <f>'Ameacas-Pré-Resposta'!D125</f>
        <v>0</v>
      </c>
      <c r="E125" s="100">
        <f>'Ameacas-Pré-Resposta'!E125</f>
        <v>0</v>
      </c>
      <c r="F125" s="99">
        <f>'Resposta-Ameacas'!J127</f>
        <v>0</v>
      </c>
      <c r="G125" s="92">
        <f>'Resposta-Ameacas'!K127</f>
        <v>0</v>
      </c>
      <c r="H125" s="140">
        <f t="shared" si="12"/>
        <v>0</v>
      </c>
      <c r="I125" s="140">
        <f t="shared" si="13"/>
        <v>0</v>
      </c>
      <c r="J125" s="335">
        <f t="shared" si="14"/>
      </c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95"/>
      <c r="BP125" s="95"/>
      <c r="BQ125" s="95"/>
      <c r="BR125" s="95"/>
      <c r="BS125" s="95"/>
      <c r="BT125" s="95"/>
      <c r="BU125" s="95"/>
      <c r="BV125" s="95"/>
      <c r="BW125" s="95"/>
      <c r="BX125" s="95"/>
      <c r="BY125" s="95"/>
      <c r="BZ125" s="95"/>
      <c r="CA125" s="95"/>
      <c r="CB125" s="95"/>
      <c r="CC125" s="95"/>
      <c r="CD125" s="95"/>
      <c r="CE125" s="95"/>
      <c r="CF125" s="95"/>
      <c r="CG125" s="95"/>
      <c r="CH125" s="95"/>
    </row>
    <row r="126" spans="1:86" s="96" customFormat="1" ht="12.75">
      <c r="A126" s="334">
        <f t="shared" si="15"/>
        <v>118</v>
      </c>
      <c r="B126" s="103">
        <f>'Ameacas-Pré-Resposta'!B126</f>
        <v>0</v>
      </c>
      <c r="C126" s="100">
        <f>'Ameacas-Pré-Resposta'!C126</f>
        <v>0</v>
      </c>
      <c r="D126" s="100">
        <f>'Ameacas-Pré-Resposta'!D126</f>
        <v>0</v>
      </c>
      <c r="E126" s="100">
        <f>'Ameacas-Pré-Resposta'!E126</f>
        <v>0</v>
      </c>
      <c r="F126" s="99">
        <f>'Resposta-Ameacas'!J128</f>
        <v>0</v>
      </c>
      <c r="G126" s="92">
        <f>'Resposta-Ameacas'!K128</f>
        <v>0</v>
      </c>
      <c r="H126" s="140">
        <f t="shared" si="12"/>
        <v>0</v>
      </c>
      <c r="I126" s="140">
        <f t="shared" si="13"/>
        <v>0</v>
      </c>
      <c r="J126" s="335">
        <f t="shared" si="14"/>
      </c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95"/>
      <c r="BP126" s="95"/>
      <c r="BQ126" s="95"/>
      <c r="BR126" s="95"/>
      <c r="BS126" s="95"/>
      <c r="BT126" s="95"/>
      <c r="BU126" s="95"/>
      <c r="BV126" s="95"/>
      <c r="BW126" s="95"/>
      <c r="BX126" s="95"/>
      <c r="BY126" s="95"/>
      <c r="BZ126" s="95"/>
      <c r="CA126" s="95"/>
      <c r="CB126" s="95"/>
      <c r="CC126" s="95"/>
      <c r="CD126" s="95"/>
      <c r="CE126" s="95"/>
      <c r="CF126" s="95"/>
      <c r="CG126" s="95"/>
      <c r="CH126" s="95"/>
    </row>
    <row r="127" spans="1:86" s="96" customFormat="1" ht="12.75">
      <c r="A127" s="334">
        <f t="shared" si="15"/>
        <v>119</v>
      </c>
      <c r="B127" s="103">
        <f>'Ameacas-Pré-Resposta'!B127</f>
        <v>0</v>
      </c>
      <c r="C127" s="100">
        <f>'Ameacas-Pré-Resposta'!C127</f>
        <v>0</v>
      </c>
      <c r="D127" s="100">
        <f>'Ameacas-Pré-Resposta'!D127</f>
        <v>0</v>
      </c>
      <c r="E127" s="100">
        <f>'Ameacas-Pré-Resposta'!E127</f>
        <v>0</v>
      </c>
      <c r="F127" s="99">
        <f>'Resposta-Ameacas'!J129</f>
        <v>0</v>
      </c>
      <c r="G127" s="92">
        <f>'Resposta-Ameacas'!K129</f>
        <v>0</v>
      </c>
      <c r="H127" s="140">
        <f t="shared" si="12"/>
        <v>0</v>
      </c>
      <c r="I127" s="140">
        <f t="shared" si="13"/>
        <v>0</v>
      </c>
      <c r="J127" s="335">
        <f t="shared" si="14"/>
      </c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  <c r="BK127" s="95"/>
      <c r="BL127" s="95"/>
      <c r="BM127" s="95"/>
      <c r="BN127" s="95"/>
      <c r="BO127" s="95"/>
      <c r="BP127" s="95"/>
      <c r="BQ127" s="95"/>
      <c r="BR127" s="95"/>
      <c r="BS127" s="95"/>
      <c r="BT127" s="95"/>
      <c r="BU127" s="95"/>
      <c r="BV127" s="95"/>
      <c r="BW127" s="95"/>
      <c r="BX127" s="95"/>
      <c r="BY127" s="95"/>
      <c r="BZ127" s="95"/>
      <c r="CA127" s="95"/>
      <c r="CB127" s="95"/>
      <c r="CC127" s="95"/>
      <c r="CD127" s="95"/>
      <c r="CE127" s="95"/>
      <c r="CF127" s="95"/>
      <c r="CG127" s="95"/>
      <c r="CH127" s="95"/>
    </row>
    <row r="128" spans="1:86" s="96" customFormat="1" ht="12.75">
      <c r="A128" s="334">
        <f t="shared" si="15"/>
        <v>120</v>
      </c>
      <c r="B128" s="103">
        <f>'Ameacas-Pré-Resposta'!B128</f>
        <v>0</v>
      </c>
      <c r="C128" s="100">
        <f>'Ameacas-Pré-Resposta'!C128</f>
        <v>0</v>
      </c>
      <c r="D128" s="100">
        <f>'Ameacas-Pré-Resposta'!D128</f>
        <v>0</v>
      </c>
      <c r="E128" s="100">
        <f>'Ameacas-Pré-Resposta'!E128</f>
        <v>0</v>
      </c>
      <c r="F128" s="99">
        <f>'Resposta-Ameacas'!J130</f>
        <v>0</v>
      </c>
      <c r="G128" s="92">
        <f>'Resposta-Ameacas'!K130</f>
        <v>0</v>
      </c>
      <c r="H128" s="140">
        <f t="shared" si="12"/>
        <v>0</v>
      </c>
      <c r="I128" s="140">
        <f t="shared" si="13"/>
        <v>0</v>
      </c>
      <c r="J128" s="335">
        <f t="shared" si="14"/>
      </c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5"/>
      <c r="BI128" s="95"/>
      <c r="BJ128" s="95"/>
      <c r="BK128" s="95"/>
      <c r="BL128" s="95"/>
      <c r="BM128" s="95"/>
      <c r="BN128" s="95"/>
      <c r="BO128" s="95"/>
      <c r="BP128" s="95"/>
      <c r="BQ128" s="95"/>
      <c r="BR128" s="95"/>
      <c r="BS128" s="95"/>
      <c r="BT128" s="95"/>
      <c r="BU128" s="95"/>
      <c r="BV128" s="95"/>
      <c r="BW128" s="95"/>
      <c r="BX128" s="95"/>
      <c r="BY128" s="95"/>
      <c r="BZ128" s="95"/>
      <c r="CA128" s="95"/>
      <c r="CB128" s="95"/>
      <c r="CC128" s="95"/>
      <c r="CD128" s="95"/>
      <c r="CE128" s="95"/>
      <c r="CF128" s="95"/>
      <c r="CG128" s="95"/>
      <c r="CH128" s="95"/>
    </row>
    <row r="129" spans="1:86" s="96" customFormat="1" ht="12.75">
      <c r="A129" s="334">
        <f t="shared" si="15"/>
        <v>121</v>
      </c>
      <c r="B129" s="103">
        <f>'Ameacas-Pré-Resposta'!B129</f>
        <v>0</v>
      </c>
      <c r="C129" s="100">
        <f>'Ameacas-Pré-Resposta'!C129</f>
        <v>0</v>
      </c>
      <c r="D129" s="100">
        <f>'Ameacas-Pré-Resposta'!D129</f>
        <v>0</v>
      </c>
      <c r="E129" s="100">
        <f>'Ameacas-Pré-Resposta'!E129</f>
        <v>0</v>
      </c>
      <c r="F129" s="99">
        <f>'Resposta-Ameacas'!J131</f>
        <v>0</v>
      </c>
      <c r="G129" s="92">
        <f>'Resposta-Ameacas'!K131</f>
        <v>0</v>
      </c>
      <c r="H129" s="140">
        <f t="shared" si="12"/>
        <v>0</v>
      </c>
      <c r="I129" s="140">
        <f t="shared" si="13"/>
        <v>0</v>
      </c>
      <c r="J129" s="335">
        <f t="shared" si="14"/>
      </c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  <c r="BP129" s="95"/>
      <c r="BQ129" s="95"/>
      <c r="BR129" s="95"/>
      <c r="BS129" s="95"/>
      <c r="BT129" s="95"/>
      <c r="BU129" s="95"/>
      <c r="BV129" s="95"/>
      <c r="BW129" s="95"/>
      <c r="BX129" s="95"/>
      <c r="BY129" s="95"/>
      <c r="BZ129" s="95"/>
      <c r="CA129" s="95"/>
      <c r="CB129" s="95"/>
      <c r="CC129" s="95"/>
      <c r="CD129" s="95"/>
      <c r="CE129" s="95"/>
      <c r="CF129" s="95"/>
      <c r="CG129" s="95"/>
      <c r="CH129" s="95"/>
    </row>
    <row r="130" spans="1:86" s="96" customFormat="1" ht="12.75">
      <c r="A130" s="334">
        <f t="shared" si="15"/>
        <v>122</v>
      </c>
      <c r="B130" s="103">
        <f>'Ameacas-Pré-Resposta'!B130</f>
        <v>0</v>
      </c>
      <c r="C130" s="100">
        <f>'Ameacas-Pré-Resposta'!C130</f>
        <v>0</v>
      </c>
      <c r="D130" s="100">
        <f>'Ameacas-Pré-Resposta'!D130</f>
        <v>0</v>
      </c>
      <c r="E130" s="100">
        <f>'Ameacas-Pré-Resposta'!E130</f>
        <v>0</v>
      </c>
      <c r="F130" s="99">
        <f>'Resposta-Ameacas'!J132</f>
        <v>0</v>
      </c>
      <c r="G130" s="92">
        <f>'Resposta-Ameacas'!K132</f>
        <v>0</v>
      </c>
      <c r="H130" s="140">
        <f t="shared" si="12"/>
        <v>0</v>
      </c>
      <c r="I130" s="140">
        <f t="shared" si="13"/>
        <v>0</v>
      </c>
      <c r="J130" s="335">
        <f t="shared" si="14"/>
      </c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  <c r="BN130" s="95"/>
      <c r="BO130" s="95"/>
      <c r="BP130" s="95"/>
      <c r="BQ130" s="95"/>
      <c r="BR130" s="95"/>
      <c r="BS130" s="95"/>
      <c r="BT130" s="95"/>
      <c r="BU130" s="95"/>
      <c r="BV130" s="95"/>
      <c r="BW130" s="95"/>
      <c r="BX130" s="95"/>
      <c r="BY130" s="95"/>
      <c r="BZ130" s="95"/>
      <c r="CA130" s="95"/>
      <c r="CB130" s="95"/>
      <c r="CC130" s="95"/>
      <c r="CD130" s="95"/>
      <c r="CE130" s="95"/>
      <c r="CF130" s="95"/>
      <c r="CG130" s="95"/>
      <c r="CH130" s="95"/>
    </row>
    <row r="131" spans="1:86" s="96" customFormat="1" ht="12.75">
      <c r="A131" s="334">
        <f t="shared" si="15"/>
        <v>123</v>
      </c>
      <c r="B131" s="103">
        <f>'Ameacas-Pré-Resposta'!B131</f>
        <v>0</v>
      </c>
      <c r="C131" s="100">
        <f>'Ameacas-Pré-Resposta'!C131</f>
        <v>0</v>
      </c>
      <c r="D131" s="100">
        <f>'Ameacas-Pré-Resposta'!D131</f>
        <v>0</v>
      </c>
      <c r="E131" s="100">
        <f>'Ameacas-Pré-Resposta'!E131</f>
        <v>0</v>
      </c>
      <c r="F131" s="99">
        <f>'Resposta-Ameacas'!J133</f>
        <v>0</v>
      </c>
      <c r="G131" s="92">
        <f>'Resposta-Ameacas'!K133</f>
        <v>0</v>
      </c>
      <c r="H131" s="140">
        <f t="shared" si="12"/>
        <v>0</v>
      </c>
      <c r="I131" s="140">
        <f t="shared" si="13"/>
        <v>0</v>
      </c>
      <c r="J131" s="335">
        <f t="shared" si="14"/>
      </c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  <c r="BN131" s="95"/>
      <c r="BO131" s="95"/>
      <c r="BP131" s="95"/>
      <c r="BQ131" s="95"/>
      <c r="BR131" s="95"/>
      <c r="BS131" s="95"/>
      <c r="BT131" s="95"/>
      <c r="BU131" s="95"/>
      <c r="BV131" s="95"/>
      <c r="BW131" s="95"/>
      <c r="BX131" s="95"/>
      <c r="BY131" s="95"/>
      <c r="BZ131" s="95"/>
      <c r="CA131" s="95"/>
      <c r="CB131" s="95"/>
      <c r="CC131" s="95"/>
      <c r="CD131" s="95"/>
      <c r="CE131" s="95"/>
      <c r="CF131" s="95"/>
      <c r="CG131" s="95"/>
      <c r="CH131" s="95"/>
    </row>
    <row r="132" spans="1:86" s="96" customFormat="1" ht="12.75">
      <c r="A132" s="334">
        <f t="shared" si="15"/>
        <v>124</v>
      </c>
      <c r="B132" s="103">
        <f>'Ameacas-Pré-Resposta'!B132</f>
        <v>0</v>
      </c>
      <c r="C132" s="100">
        <f>'Ameacas-Pré-Resposta'!C132</f>
        <v>0</v>
      </c>
      <c r="D132" s="100">
        <f>'Ameacas-Pré-Resposta'!D132</f>
        <v>0</v>
      </c>
      <c r="E132" s="100">
        <f>'Ameacas-Pré-Resposta'!E132</f>
        <v>0</v>
      </c>
      <c r="F132" s="99">
        <f>'Resposta-Ameacas'!J134</f>
        <v>0</v>
      </c>
      <c r="G132" s="92">
        <f>'Resposta-Ameacas'!K134</f>
        <v>0</v>
      </c>
      <c r="H132" s="140">
        <f t="shared" si="12"/>
        <v>0</v>
      </c>
      <c r="I132" s="140">
        <f t="shared" si="13"/>
        <v>0</v>
      </c>
      <c r="J132" s="335">
        <f t="shared" si="14"/>
      </c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  <c r="BN132" s="95"/>
      <c r="BO132" s="95"/>
      <c r="BP132" s="95"/>
      <c r="BQ132" s="95"/>
      <c r="BR132" s="95"/>
      <c r="BS132" s="95"/>
      <c r="BT132" s="95"/>
      <c r="BU132" s="95"/>
      <c r="BV132" s="95"/>
      <c r="BW132" s="95"/>
      <c r="BX132" s="95"/>
      <c r="BY132" s="95"/>
      <c r="BZ132" s="95"/>
      <c r="CA132" s="95"/>
      <c r="CB132" s="95"/>
      <c r="CC132" s="95"/>
      <c r="CD132" s="95"/>
      <c r="CE132" s="95"/>
      <c r="CF132" s="95"/>
      <c r="CG132" s="95"/>
      <c r="CH132" s="95"/>
    </row>
    <row r="133" spans="1:86" s="96" customFormat="1" ht="12.75">
      <c r="A133" s="334">
        <f t="shared" si="15"/>
        <v>125</v>
      </c>
      <c r="B133" s="103">
        <f>'Ameacas-Pré-Resposta'!B133</f>
        <v>0</v>
      </c>
      <c r="C133" s="100">
        <f>'Ameacas-Pré-Resposta'!C133</f>
        <v>0</v>
      </c>
      <c r="D133" s="100">
        <f>'Ameacas-Pré-Resposta'!D133</f>
        <v>0</v>
      </c>
      <c r="E133" s="100">
        <f>'Ameacas-Pré-Resposta'!E133</f>
        <v>0</v>
      </c>
      <c r="F133" s="99">
        <f>'Resposta-Ameacas'!J135</f>
        <v>0</v>
      </c>
      <c r="G133" s="92">
        <f>'Resposta-Ameacas'!K135</f>
        <v>0</v>
      </c>
      <c r="H133" s="140">
        <f t="shared" si="12"/>
        <v>0</v>
      </c>
      <c r="I133" s="140">
        <f t="shared" si="13"/>
        <v>0</v>
      </c>
      <c r="J133" s="335">
        <f t="shared" si="14"/>
      </c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95"/>
      <c r="BP133" s="95"/>
      <c r="BQ133" s="95"/>
      <c r="BR133" s="95"/>
      <c r="BS133" s="95"/>
      <c r="BT133" s="95"/>
      <c r="BU133" s="95"/>
      <c r="BV133" s="95"/>
      <c r="BW133" s="95"/>
      <c r="BX133" s="95"/>
      <c r="BY133" s="95"/>
      <c r="BZ133" s="95"/>
      <c r="CA133" s="95"/>
      <c r="CB133" s="95"/>
      <c r="CC133" s="95"/>
      <c r="CD133" s="95"/>
      <c r="CE133" s="95"/>
      <c r="CF133" s="95"/>
      <c r="CG133" s="95"/>
      <c r="CH133" s="95"/>
    </row>
    <row r="134" spans="1:86" s="96" customFormat="1" ht="12.75">
      <c r="A134" s="334">
        <f t="shared" si="15"/>
        <v>126</v>
      </c>
      <c r="B134" s="103">
        <f>'Ameacas-Pré-Resposta'!B134</f>
        <v>0</v>
      </c>
      <c r="C134" s="100">
        <f>'Ameacas-Pré-Resposta'!C134</f>
        <v>0</v>
      </c>
      <c r="D134" s="100">
        <f>'Ameacas-Pré-Resposta'!D134</f>
        <v>0</v>
      </c>
      <c r="E134" s="100">
        <f>'Ameacas-Pré-Resposta'!E134</f>
        <v>0</v>
      </c>
      <c r="F134" s="99">
        <f>'Resposta-Ameacas'!J136</f>
        <v>0</v>
      </c>
      <c r="G134" s="92">
        <f>'Resposta-Ameacas'!K136</f>
        <v>0</v>
      </c>
      <c r="H134" s="140">
        <f t="shared" si="12"/>
        <v>0</v>
      </c>
      <c r="I134" s="140">
        <f t="shared" si="13"/>
        <v>0</v>
      </c>
      <c r="J134" s="335">
        <f t="shared" si="14"/>
      </c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5"/>
      <c r="BR134" s="95"/>
      <c r="BS134" s="95"/>
      <c r="BT134" s="95"/>
      <c r="BU134" s="95"/>
      <c r="BV134" s="95"/>
      <c r="BW134" s="95"/>
      <c r="BX134" s="95"/>
      <c r="BY134" s="95"/>
      <c r="BZ134" s="95"/>
      <c r="CA134" s="95"/>
      <c r="CB134" s="95"/>
      <c r="CC134" s="95"/>
      <c r="CD134" s="95"/>
      <c r="CE134" s="95"/>
      <c r="CF134" s="95"/>
      <c r="CG134" s="95"/>
      <c r="CH134" s="95"/>
    </row>
    <row r="135" spans="1:86" s="96" customFormat="1" ht="12.75">
      <c r="A135" s="334">
        <f t="shared" si="15"/>
        <v>127</v>
      </c>
      <c r="B135" s="103">
        <f>'Ameacas-Pré-Resposta'!B135</f>
        <v>0</v>
      </c>
      <c r="C135" s="100">
        <f>'Ameacas-Pré-Resposta'!C135</f>
        <v>0</v>
      </c>
      <c r="D135" s="100">
        <f>'Ameacas-Pré-Resposta'!D135</f>
        <v>0</v>
      </c>
      <c r="E135" s="100">
        <f>'Ameacas-Pré-Resposta'!E135</f>
        <v>0</v>
      </c>
      <c r="F135" s="99">
        <f>'Resposta-Ameacas'!J137</f>
        <v>0</v>
      </c>
      <c r="G135" s="92">
        <f>'Resposta-Ameacas'!K137</f>
        <v>0</v>
      </c>
      <c r="H135" s="140">
        <f t="shared" si="12"/>
        <v>0</v>
      </c>
      <c r="I135" s="140">
        <f t="shared" si="13"/>
        <v>0</v>
      </c>
      <c r="J135" s="335">
        <f t="shared" si="14"/>
      </c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  <c r="BP135" s="95"/>
      <c r="BQ135" s="95"/>
      <c r="BR135" s="95"/>
      <c r="BS135" s="95"/>
      <c r="BT135" s="95"/>
      <c r="BU135" s="95"/>
      <c r="BV135" s="95"/>
      <c r="BW135" s="95"/>
      <c r="BX135" s="95"/>
      <c r="BY135" s="95"/>
      <c r="BZ135" s="95"/>
      <c r="CA135" s="95"/>
      <c r="CB135" s="95"/>
      <c r="CC135" s="95"/>
      <c r="CD135" s="95"/>
      <c r="CE135" s="95"/>
      <c r="CF135" s="95"/>
      <c r="CG135" s="95"/>
      <c r="CH135" s="95"/>
    </row>
    <row r="136" spans="1:86" s="96" customFormat="1" ht="12.75">
      <c r="A136" s="334">
        <f t="shared" si="15"/>
        <v>128</v>
      </c>
      <c r="B136" s="103">
        <f>'Ameacas-Pré-Resposta'!B136</f>
        <v>0</v>
      </c>
      <c r="C136" s="100">
        <f>'Ameacas-Pré-Resposta'!C136</f>
        <v>0</v>
      </c>
      <c r="D136" s="100">
        <f>'Ameacas-Pré-Resposta'!D136</f>
        <v>0</v>
      </c>
      <c r="E136" s="100">
        <f>'Ameacas-Pré-Resposta'!E136</f>
        <v>0</v>
      </c>
      <c r="F136" s="99">
        <f>'Resposta-Ameacas'!J138</f>
        <v>0</v>
      </c>
      <c r="G136" s="92">
        <f>'Resposta-Ameacas'!K138</f>
        <v>0</v>
      </c>
      <c r="H136" s="140">
        <f t="shared" si="12"/>
        <v>0</v>
      </c>
      <c r="I136" s="140">
        <f t="shared" si="13"/>
        <v>0</v>
      </c>
      <c r="J136" s="335">
        <f t="shared" si="14"/>
      </c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  <c r="BV136" s="95"/>
      <c r="BW136" s="95"/>
      <c r="BX136" s="95"/>
      <c r="BY136" s="95"/>
      <c r="BZ136" s="95"/>
      <c r="CA136" s="95"/>
      <c r="CB136" s="95"/>
      <c r="CC136" s="95"/>
      <c r="CD136" s="95"/>
      <c r="CE136" s="95"/>
      <c r="CF136" s="95"/>
      <c r="CG136" s="95"/>
      <c r="CH136" s="95"/>
    </row>
    <row r="137" spans="1:86" s="96" customFormat="1" ht="12.75">
      <c r="A137" s="334">
        <f t="shared" si="15"/>
        <v>129</v>
      </c>
      <c r="B137" s="103">
        <f>'Ameacas-Pré-Resposta'!B137</f>
        <v>0</v>
      </c>
      <c r="C137" s="100">
        <f>'Ameacas-Pré-Resposta'!C137</f>
        <v>0</v>
      </c>
      <c r="D137" s="100">
        <f>'Ameacas-Pré-Resposta'!D137</f>
        <v>0</v>
      </c>
      <c r="E137" s="100">
        <f>'Ameacas-Pré-Resposta'!E137</f>
        <v>0</v>
      </c>
      <c r="F137" s="99">
        <f>'Resposta-Ameacas'!J139</f>
        <v>0</v>
      </c>
      <c r="G137" s="92">
        <f>'Resposta-Ameacas'!K139</f>
        <v>0</v>
      </c>
      <c r="H137" s="140">
        <f aca="true" t="shared" si="16" ref="H137:H168">IF(F137=0,0,G137)</f>
        <v>0</v>
      </c>
      <c r="I137" s="140">
        <f aca="true" t="shared" si="17" ref="I137:I168">F137*H137</f>
        <v>0</v>
      </c>
      <c r="J137" s="335">
        <f aca="true" t="shared" si="18" ref="J137:J168">IF(I137&gt;0,RANK(I137,AmeacaDesVE,0),"")</f>
      </c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  <c r="BN137" s="95"/>
      <c r="BO137" s="95"/>
      <c r="BP137" s="95"/>
      <c r="BQ137" s="95"/>
      <c r="BR137" s="95"/>
      <c r="BS137" s="95"/>
      <c r="BT137" s="95"/>
      <c r="BU137" s="95"/>
      <c r="BV137" s="95"/>
      <c r="BW137" s="95"/>
      <c r="BX137" s="95"/>
      <c r="BY137" s="95"/>
      <c r="BZ137" s="95"/>
      <c r="CA137" s="95"/>
      <c r="CB137" s="95"/>
      <c r="CC137" s="95"/>
      <c r="CD137" s="95"/>
      <c r="CE137" s="95"/>
      <c r="CF137" s="95"/>
      <c r="CG137" s="95"/>
      <c r="CH137" s="95"/>
    </row>
    <row r="138" spans="1:86" s="96" customFormat="1" ht="12.75">
      <c r="A138" s="334">
        <f aca="true" t="shared" si="19" ref="A138:A169">A137+1</f>
        <v>130</v>
      </c>
      <c r="B138" s="103">
        <f>'Ameacas-Pré-Resposta'!B138</f>
        <v>0</v>
      </c>
      <c r="C138" s="100">
        <f>'Ameacas-Pré-Resposta'!C138</f>
        <v>0</v>
      </c>
      <c r="D138" s="100">
        <f>'Ameacas-Pré-Resposta'!D138</f>
        <v>0</v>
      </c>
      <c r="E138" s="100">
        <f>'Ameacas-Pré-Resposta'!E138</f>
        <v>0</v>
      </c>
      <c r="F138" s="99">
        <f>'Resposta-Ameacas'!J140</f>
        <v>0</v>
      </c>
      <c r="G138" s="92">
        <f>'Resposta-Ameacas'!K140</f>
        <v>0</v>
      </c>
      <c r="H138" s="140">
        <f t="shared" si="16"/>
        <v>0</v>
      </c>
      <c r="I138" s="140">
        <f t="shared" si="17"/>
        <v>0</v>
      </c>
      <c r="J138" s="335">
        <f t="shared" si="18"/>
      </c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  <c r="BN138" s="95"/>
      <c r="BO138" s="95"/>
      <c r="BP138" s="95"/>
      <c r="BQ138" s="95"/>
      <c r="BR138" s="95"/>
      <c r="BS138" s="95"/>
      <c r="BT138" s="95"/>
      <c r="BU138" s="95"/>
      <c r="BV138" s="95"/>
      <c r="BW138" s="95"/>
      <c r="BX138" s="95"/>
      <c r="BY138" s="95"/>
      <c r="BZ138" s="95"/>
      <c r="CA138" s="95"/>
      <c r="CB138" s="95"/>
      <c r="CC138" s="95"/>
      <c r="CD138" s="95"/>
      <c r="CE138" s="95"/>
      <c r="CF138" s="95"/>
      <c r="CG138" s="95"/>
      <c r="CH138" s="95"/>
    </row>
    <row r="139" spans="1:86" s="96" customFormat="1" ht="12.75">
      <c r="A139" s="334">
        <f t="shared" si="19"/>
        <v>131</v>
      </c>
      <c r="B139" s="103">
        <f>'Ameacas-Pré-Resposta'!B139</f>
        <v>0</v>
      </c>
      <c r="C139" s="100">
        <f>'Ameacas-Pré-Resposta'!C139</f>
        <v>0</v>
      </c>
      <c r="D139" s="100">
        <f>'Ameacas-Pré-Resposta'!D139</f>
        <v>0</v>
      </c>
      <c r="E139" s="100">
        <f>'Ameacas-Pré-Resposta'!E139</f>
        <v>0</v>
      </c>
      <c r="F139" s="99">
        <f>'Resposta-Ameacas'!J141</f>
        <v>0</v>
      </c>
      <c r="G139" s="92">
        <f>'Resposta-Ameacas'!K141</f>
        <v>0</v>
      </c>
      <c r="H139" s="140">
        <f t="shared" si="16"/>
        <v>0</v>
      </c>
      <c r="I139" s="140">
        <f t="shared" si="17"/>
        <v>0</v>
      </c>
      <c r="J139" s="335">
        <f t="shared" si="18"/>
      </c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  <c r="BN139" s="95"/>
      <c r="BO139" s="95"/>
      <c r="BP139" s="95"/>
      <c r="BQ139" s="95"/>
      <c r="BR139" s="95"/>
      <c r="BS139" s="95"/>
      <c r="BT139" s="95"/>
      <c r="BU139" s="95"/>
      <c r="BV139" s="95"/>
      <c r="BW139" s="95"/>
      <c r="BX139" s="95"/>
      <c r="BY139" s="95"/>
      <c r="BZ139" s="95"/>
      <c r="CA139" s="95"/>
      <c r="CB139" s="95"/>
      <c r="CC139" s="95"/>
      <c r="CD139" s="95"/>
      <c r="CE139" s="95"/>
      <c r="CF139" s="95"/>
      <c r="CG139" s="95"/>
      <c r="CH139" s="95"/>
    </row>
    <row r="140" spans="1:86" s="96" customFormat="1" ht="12.75">
      <c r="A140" s="334">
        <f t="shared" si="19"/>
        <v>132</v>
      </c>
      <c r="B140" s="103">
        <f>'Ameacas-Pré-Resposta'!B140</f>
        <v>0</v>
      </c>
      <c r="C140" s="100">
        <f>'Ameacas-Pré-Resposta'!C140</f>
        <v>0</v>
      </c>
      <c r="D140" s="100">
        <f>'Ameacas-Pré-Resposta'!D140</f>
        <v>0</v>
      </c>
      <c r="E140" s="100">
        <f>'Ameacas-Pré-Resposta'!E140</f>
        <v>0</v>
      </c>
      <c r="F140" s="99">
        <f>'Resposta-Ameacas'!J142</f>
        <v>0</v>
      </c>
      <c r="G140" s="92">
        <f>'Resposta-Ameacas'!K142</f>
        <v>0</v>
      </c>
      <c r="H140" s="140">
        <f t="shared" si="16"/>
        <v>0</v>
      </c>
      <c r="I140" s="140">
        <f t="shared" si="17"/>
        <v>0</v>
      </c>
      <c r="J140" s="335">
        <f t="shared" si="18"/>
      </c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  <c r="BN140" s="95"/>
      <c r="BO140" s="95"/>
      <c r="BP140" s="95"/>
      <c r="BQ140" s="95"/>
      <c r="BR140" s="95"/>
      <c r="BS140" s="95"/>
      <c r="BT140" s="95"/>
      <c r="BU140" s="95"/>
      <c r="BV140" s="95"/>
      <c r="BW140" s="95"/>
      <c r="BX140" s="95"/>
      <c r="BY140" s="95"/>
      <c r="BZ140" s="95"/>
      <c r="CA140" s="95"/>
      <c r="CB140" s="95"/>
      <c r="CC140" s="95"/>
      <c r="CD140" s="95"/>
      <c r="CE140" s="95"/>
      <c r="CF140" s="95"/>
      <c r="CG140" s="95"/>
      <c r="CH140" s="95"/>
    </row>
    <row r="141" spans="1:86" s="96" customFormat="1" ht="12.75">
      <c r="A141" s="334">
        <f t="shared" si="19"/>
        <v>133</v>
      </c>
      <c r="B141" s="103">
        <f>'Ameacas-Pré-Resposta'!B141</f>
        <v>0</v>
      </c>
      <c r="C141" s="100">
        <f>'Ameacas-Pré-Resposta'!C141</f>
        <v>0</v>
      </c>
      <c r="D141" s="100">
        <f>'Ameacas-Pré-Resposta'!D141</f>
        <v>0</v>
      </c>
      <c r="E141" s="100">
        <f>'Ameacas-Pré-Resposta'!E141</f>
        <v>0</v>
      </c>
      <c r="F141" s="99">
        <f>'Resposta-Ameacas'!J143</f>
        <v>0</v>
      </c>
      <c r="G141" s="92">
        <f>'Resposta-Ameacas'!K143</f>
        <v>0</v>
      </c>
      <c r="H141" s="140">
        <f t="shared" si="16"/>
        <v>0</v>
      </c>
      <c r="I141" s="140">
        <f t="shared" si="17"/>
        <v>0</v>
      </c>
      <c r="J141" s="335">
        <f t="shared" si="18"/>
      </c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5"/>
      <c r="BR141" s="95"/>
      <c r="BS141" s="95"/>
      <c r="BT141" s="95"/>
      <c r="BU141" s="95"/>
      <c r="BV141" s="95"/>
      <c r="BW141" s="95"/>
      <c r="BX141" s="95"/>
      <c r="BY141" s="95"/>
      <c r="BZ141" s="95"/>
      <c r="CA141" s="95"/>
      <c r="CB141" s="95"/>
      <c r="CC141" s="95"/>
      <c r="CD141" s="95"/>
      <c r="CE141" s="95"/>
      <c r="CF141" s="95"/>
      <c r="CG141" s="95"/>
      <c r="CH141" s="95"/>
    </row>
    <row r="142" spans="1:86" s="96" customFormat="1" ht="12.75">
      <c r="A142" s="334">
        <f t="shared" si="19"/>
        <v>134</v>
      </c>
      <c r="B142" s="103">
        <f>'Ameacas-Pré-Resposta'!B142</f>
        <v>0</v>
      </c>
      <c r="C142" s="100">
        <f>'Ameacas-Pré-Resposta'!C142</f>
        <v>0</v>
      </c>
      <c r="D142" s="100">
        <f>'Ameacas-Pré-Resposta'!D142</f>
        <v>0</v>
      </c>
      <c r="E142" s="100">
        <f>'Ameacas-Pré-Resposta'!E142</f>
        <v>0</v>
      </c>
      <c r="F142" s="99">
        <f>'Resposta-Ameacas'!J144</f>
        <v>0</v>
      </c>
      <c r="G142" s="92">
        <f>'Resposta-Ameacas'!K144</f>
        <v>0</v>
      </c>
      <c r="H142" s="140">
        <f t="shared" si="16"/>
        <v>0</v>
      </c>
      <c r="I142" s="140">
        <f t="shared" si="17"/>
        <v>0</v>
      </c>
      <c r="J142" s="335">
        <f t="shared" si="18"/>
      </c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  <c r="BQ142" s="95"/>
      <c r="BR142" s="95"/>
      <c r="BS142" s="95"/>
      <c r="BT142" s="95"/>
      <c r="BU142" s="95"/>
      <c r="BV142" s="95"/>
      <c r="BW142" s="95"/>
      <c r="BX142" s="95"/>
      <c r="BY142" s="95"/>
      <c r="BZ142" s="95"/>
      <c r="CA142" s="95"/>
      <c r="CB142" s="95"/>
      <c r="CC142" s="95"/>
      <c r="CD142" s="95"/>
      <c r="CE142" s="95"/>
      <c r="CF142" s="95"/>
      <c r="CG142" s="95"/>
      <c r="CH142" s="95"/>
    </row>
    <row r="143" spans="1:86" s="96" customFormat="1" ht="12.75">
      <c r="A143" s="334">
        <f t="shared" si="19"/>
        <v>135</v>
      </c>
      <c r="B143" s="103">
        <f>'Ameacas-Pré-Resposta'!B143</f>
        <v>0</v>
      </c>
      <c r="C143" s="100">
        <f>'Ameacas-Pré-Resposta'!C143</f>
        <v>0</v>
      </c>
      <c r="D143" s="100">
        <f>'Ameacas-Pré-Resposta'!D143</f>
        <v>0</v>
      </c>
      <c r="E143" s="100">
        <f>'Ameacas-Pré-Resposta'!E143</f>
        <v>0</v>
      </c>
      <c r="F143" s="99">
        <f>'Resposta-Ameacas'!J145</f>
        <v>0</v>
      </c>
      <c r="G143" s="92">
        <f>'Resposta-Ameacas'!K145</f>
        <v>0</v>
      </c>
      <c r="H143" s="140">
        <f t="shared" si="16"/>
        <v>0</v>
      </c>
      <c r="I143" s="140">
        <f t="shared" si="17"/>
        <v>0</v>
      </c>
      <c r="J143" s="335">
        <f t="shared" si="18"/>
      </c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  <c r="BN143" s="95"/>
      <c r="BO143" s="95"/>
      <c r="BP143" s="95"/>
      <c r="BQ143" s="95"/>
      <c r="BR143" s="95"/>
      <c r="BS143" s="95"/>
      <c r="BT143" s="95"/>
      <c r="BU143" s="95"/>
      <c r="BV143" s="95"/>
      <c r="BW143" s="95"/>
      <c r="BX143" s="95"/>
      <c r="BY143" s="95"/>
      <c r="BZ143" s="95"/>
      <c r="CA143" s="95"/>
      <c r="CB143" s="95"/>
      <c r="CC143" s="95"/>
      <c r="CD143" s="95"/>
      <c r="CE143" s="95"/>
      <c r="CF143" s="95"/>
      <c r="CG143" s="95"/>
      <c r="CH143" s="95"/>
    </row>
    <row r="144" spans="1:86" s="96" customFormat="1" ht="12.75">
      <c r="A144" s="334">
        <f t="shared" si="19"/>
        <v>136</v>
      </c>
      <c r="B144" s="103">
        <f>'Ameacas-Pré-Resposta'!B144</f>
        <v>0</v>
      </c>
      <c r="C144" s="100">
        <f>'Ameacas-Pré-Resposta'!C144</f>
        <v>0</v>
      </c>
      <c r="D144" s="100">
        <f>'Ameacas-Pré-Resposta'!D144</f>
        <v>0</v>
      </c>
      <c r="E144" s="100">
        <f>'Ameacas-Pré-Resposta'!E144</f>
        <v>0</v>
      </c>
      <c r="F144" s="99">
        <f>'Resposta-Ameacas'!J146</f>
        <v>0</v>
      </c>
      <c r="G144" s="92">
        <f>'Resposta-Ameacas'!K146</f>
        <v>0</v>
      </c>
      <c r="H144" s="140">
        <f t="shared" si="16"/>
        <v>0</v>
      </c>
      <c r="I144" s="140">
        <f t="shared" si="17"/>
        <v>0</v>
      </c>
      <c r="J144" s="335">
        <f t="shared" si="18"/>
      </c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  <c r="BM144" s="95"/>
      <c r="BN144" s="95"/>
      <c r="BO144" s="95"/>
      <c r="BP144" s="95"/>
      <c r="BQ144" s="95"/>
      <c r="BR144" s="95"/>
      <c r="BS144" s="95"/>
      <c r="BT144" s="95"/>
      <c r="BU144" s="95"/>
      <c r="BV144" s="95"/>
      <c r="BW144" s="95"/>
      <c r="BX144" s="95"/>
      <c r="BY144" s="95"/>
      <c r="BZ144" s="95"/>
      <c r="CA144" s="95"/>
      <c r="CB144" s="95"/>
      <c r="CC144" s="95"/>
      <c r="CD144" s="95"/>
      <c r="CE144" s="95"/>
      <c r="CF144" s="95"/>
      <c r="CG144" s="95"/>
      <c r="CH144" s="95"/>
    </row>
    <row r="145" spans="1:86" s="96" customFormat="1" ht="12.75">
      <c r="A145" s="334">
        <f t="shared" si="19"/>
        <v>137</v>
      </c>
      <c r="B145" s="103">
        <f>'Ameacas-Pré-Resposta'!B145</f>
        <v>0</v>
      </c>
      <c r="C145" s="100">
        <f>'Ameacas-Pré-Resposta'!C145</f>
        <v>0</v>
      </c>
      <c r="D145" s="100">
        <f>'Ameacas-Pré-Resposta'!D145</f>
        <v>0</v>
      </c>
      <c r="E145" s="100">
        <f>'Ameacas-Pré-Resposta'!E145</f>
        <v>0</v>
      </c>
      <c r="F145" s="99">
        <f>'Resposta-Ameacas'!J147</f>
        <v>0</v>
      </c>
      <c r="G145" s="92">
        <f>'Resposta-Ameacas'!K147</f>
        <v>0</v>
      </c>
      <c r="H145" s="140">
        <f t="shared" si="16"/>
        <v>0</v>
      </c>
      <c r="I145" s="140">
        <f t="shared" si="17"/>
        <v>0</v>
      </c>
      <c r="J145" s="335">
        <f t="shared" si="18"/>
      </c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  <c r="BQ145" s="95"/>
      <c r="BR145" s="95"/>
      <c r="BS145" s="95"/>
      <c r="BT145" s="95"/>
      <c r="BU145" s="95"/>
      <c r="BV145" s="95"/>
      <c r="BW145" s="95"/>
      <c r="BX145" s="95"/>
      <c r="BY145" s="95"/>
      <c r="BZ145" s="95"/>
      <c r="CA145" s="95"/>
      <c r="CB145" s="95"/>
      <c r="CC145" s="95"/>
      <c r="CD145" s="95"/>
      <c r="CE145" s="95"/>
      <c r="CF145" s="95"/>
      <c r="CG145" s="95"/>
      <c r="CH145" s="95"/>
    </row>
    <row r="146" spans="1:86" s="96" customFormat="1" ht="12.75">
      <c r="A146" s="334">
        <f t="shared" si="19"/>
        <v>138</v>
      </c>
      <c r="B146" s="103">
        <f>'Ameacas-Pré-Resposta'!B146</f>
        <v>0</v>
      </c>
      <c r="C146" s="100">
        <f>'Ameacas-Pré-Resposta'!C146</f>
        <v>0</v>
      </c>
      <c r="D146" s="100">
        <f>'Ameacas-Pré-Resposta'!D146</f>
        <v>0</v>
      </c>
      <c r="E146" s="100">
        <f>'Ameacas-Pré-Resposta'!E146</f>
        <v>0</v>
      </c>
      <c r="F146" s="99">
        <f>'Resposta-Ameacas'!J148</f>
        <v>0</v>
      </c>
      <c r="G146" s="92">
        <f>'Resposta-Ameacas'!K148</f>
        <v>0</v>
      </c>
      <c r="H146" s="140">
        <f t="shared" si="16"/>
        <v>0</v>
      </c>
      <c r="I146" s="140">
        <f t="shared" si="17"/>
        <v>0</v>
      </c>
      <c r="J146" s="335">
        <f t="shared" si="18"/>
      </c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  <c r="BN146" s="95"/>
      <c r="BO146" s="95"/>
      <c r="BP146" s="95"/>
      <c r="BQ146" s="95"/>
      <c r="BR146" s="95"/>
      <c r="BS146" s="95"/>
      <c r="BT146" s="95"/>
      <c r="BU146" s="95"/>
      <c r="BV146" s="95"/>
      <c r="BW146" s="95"/>
      <c r="BX146" s="95"/>
      <c r="BY146" s="95"/>
      <c r="BZ146" s="95"/>
      <c r="CA146" s="95"/>
      <c r="CB146" s="95"/>
      <c r="CC146" s="95"/>
      <c r="CD146" s="95"/>
      <c r="CE146" s="95"/>
      <c r="CF146" s="95"/>
      <c r="CG146" s="95"/>
      <c r="CH146" s="95"/>
    </row>
    <row r="147" spans="1:86" s="96" customFormat="1" ht="12.75">
      <c r="A147" s="334">
        <f t="shared" si="19"/>
        <v>139</v>
      </c>
      <c r="B147" s="103">
        <f>'Ameacas-Pré-Resposta'!B147</f>
        <v>0</v>
      </c>
      <c r="C147" s="100">
        <f>'Ameacas-Pré-Resposta'!C147</f>
        <v>0</v>
      </c>
      <c r="D147" s="100">
        <f>'Ameacas-Pré-Resposta'!D147</f>
        <v>0</v>
      </c>
      <c r="E147" s="100">
        <f>'Ameacas-Pré-Resposta'!E147</f>
        <v>0</v>
      </c>
      <c r="F147" s="99">
        <f>'Resposta-Ameacas'!J149</f>
        <v>0</v>
      </c>
      <c r="G147" s="92">
        <f>'Resposta-Ameacas'!K149</f>
        <v>0</v>
      </c>
      <c r="H147" s="140">
        <f t="shared" si="16"/>
        <v>0</v>
      </c>
      <c r="I147" s="140">
        <f t="shared" si="17"/>
        <v>0</v>
      </c>
      <c r="J147" s="335">
        <f t="shared" si="18"/>
      </c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  <c r="BN147" s="95"/>
      <c r="BO147" s="95"/>
      <c r="BP147" s="95"/>
      <c r="BQ147" s="95"/>
      <c r="BR147" s="95"/>
      <c r="BS147" s="95"/>
      <c r="BT147" s="95"/>
      <c r="BU147" s="95"/>
      <c r="BV147" s="95"/>
      <c r="BW147" s="95"/>
      <c r="BX147" s="95"/>
      <c r="BY147" s="95"/>
      <c r="BZ147" s="95"/>
      <c r="CA147" s="95"/>
      <c r="CB147" s="95"/>
      <c r="CC147" s="95"/>
      <c r="CD147" s="95"/>
      <c r="CE147" s="95"/>
      <c r="CF147" s="95"/>
      <c r="CG147" s="95"/>
      <c r="CH147" s="95"/>
    </row>
    <row r="148" spans="1:86" s="96" customFormat="1" ht="12.75">
      <c r="A148" s="334">
        <f t="shared" si="19"/>
        <v>140</v>
      </c>
      <c r="B148" s="103">
        <f>'Ameacas-Pré-Resposta'!B148</f>
        <v>0</v>
      </c>
      <c r="C148" s="100">
        <f>'Ameacas-Pré-Resposta'!C148</f>
        <v>0</v>
      </c>
      <c r="D148" s="100">
        <f>'Ameacas-Pré-Resposta'!D148</f>
        <v>0</v>
      </c>
      <c r="E148" s="100">
        <f>'Ameacas-Pré-Resposta'!E148</f>
        <v>0</v>
      </c>
      <c r="F148" s="99">
        <f>'Resposta-Ameacas'!J150</f>
        <v>0</v>
      </c>
      <c r="G148" s="92">
        <f>'Resposta-Ameacas'!K150</f>
        <v>0</v>
      </c>
      <c r="H148" s="140">
        <f t="shared" si="16"/>
        <v>0</v>
      </c>
      <c r="I148" s="140">
        <f t="shared" si="17"/>
        <v>0</v>
      </c>
      <c r="J148" s="335">
        <f t="shared" si="18"/>
      </c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  <c r="BM148" s="95"/>
      <c r="BN148" s="95"/>
      <c r="BO148" s="95"/>
      <c r="BP148" s="95"/>
      <c r="BQ148" s="95"/>
      <c r="BR148" s="95"/>
      <c r="BS148" s="95"/>
      <c r="BT148" s="95"/>
      <c r="BU148" s="95"/>
      <c r="BV148" s="95"/>
      <c r="BW148" s="95"/>
      <c r="BX148" s="95"/>
      <c r="BY148" s="95"/>
      <c r="BZ148" s="95"/>
      <c r="CA148" s="95"/>
      <c r="CB148" s="95"/>
      <c r="CC148" s="95"/>
      <c r="CD148" s="95"/>
      <c r="CE148" s="95"/>
      <c r="CF148" s="95"/>
      <c r="CG148" s="95"/>
      <c r="CH148" s="95"/>
    </row>
    <row r="149" spans="1:86" s="96" customFormat="1" ht="12.75">
      <c r="A149" s="334">
        <f t="shared" si="19"/>
        <v>141</v>
      </c>
      <c r="B149" s="103">
        <f>'Ameacas-Pré-Resposta'!B149</f>
        <v>0</v>
      </c>
      <c r="C149" s="100">
        <f>'Ameacas-Pré-Resposta'!C149</f>
        <v>0</v>
      </c>
      <c r="D149" s="100">
        <f>'Ameacas-Pré-Resposta'!D149</f>
        <v>0</v>
      </c>
      <c r="E149" s="100">
        <f>'Ameacas-Pré-Resposta'!E149</f>
        <v>0</v>
      </c>
      <c r="F149" s="99">
        <f>'Resposta-Ameacas'!J151</f>
        <v>0</v>
      </c>
      <c r="G149" s="92">
        <f>'Resposta-Ameacas'!K151</f>
        <v>0</v>
      </c>
      <c r="H149" s="140">
        <f t="shared" si="16"/>
        <v>0</v>
      </c>
      <c r="I149" s="140">
        <f t="shared" si="17"/>
        <v>0</v>
      </c>
      <c r="J149" s="335">
        <f t="shared" si="18"/>
      </c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  <c r="BO149" s="95"/>
      <c r="BP149" s="95"/>
      <c r="BQ149" s="95"/>
      <c r="BR149" s="95"/>
      <c r="BS149" s="95"/>
      <c r="BT149" s="95"/>
      <c r="BU149" s="95"/>
      <c r="BV149" s="95"/>
      <c r="BW149" s="95"/>
      <c r="BX149" s="95"/>
      <c r="BY149" s="95"/>
      <c r="BZ149" s="95"/>
      <c r="CA149" s="95"/>
      <c r="CB149" s="95"/>
      <c r="CC149" s="95"/>
      <c r="CD149" s="95"/>
      <c r="CE149" s="95"/>
      <c r="CF149" s="95"/>
      <c r="CG149" s="95"/>
      <c r="CH149" s="95"/>
    </row>
    <row r="150" spans="1:86" s="96" customFormat="1" ht="12.75">
      <c r="A150" s="334">
        <f t="shared" si="19"/>
        <v>142</v>
      </c>
      <c r="B150" s="103">
        <f>'Ameacas-Pré-Resposta'!B150</f>
        <v>0</v>
      </c>
      <c r="C150" s="100">
        <f>'Ameacas-Pré-Resposta'!C150</f>
        <v>0</v>
      </c>
      <c r="D150" s="100">
        <f>'Ameacas-Pré-Resposta'!D150</f>
        <v>0</v>
      </c>
      <c r="E150" s="100">
        <f>'Ameacas-Pré-Resposta'!E150</f>
        <v>0</v>
      </c>
      <c r="F150" s="99">
        <f>'Resposta-Ameacas'!J152</f>
        <v>0</v>
      </c>
      <c r="G150" s="92">
        <f>'Resposta-Ameacas'!K152</f>
        <v>0</v>
      </c>
      <c r="H150" s="140">
        <f t="shared" si="16"/>
        <v>0</v>
      </c>
      <c r="I150" s="140">
        <f t="shared" si="17"/>
        <v>0</v>
      </c>
      <c r="J150" s="335">
        <f t="shared" si="18"/>
      </c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95"/>
      <c r="BN150" s="95"/>
      <c r="BO150" s="95"/>
      <c r="BP150" s="95"/>
      <c r="BQ150" s="95"/>
      <c r="BR150" s="95"/>
      <c r="BS150" s="95"/>
      <c r="BT150" s="95"/>
      <c r="BU150" s="95"/>
      <c r="BV150" s="95"/>
      <c r="BW150" s="95"/>
      <c r="BX150" s="95"/>
      <c r="BY150" s="95"/>
      <c r="BZ150" s="95"/>
      <c r="CA150" s="95"/>
      <c r="CB150" s="95"/>
      <c r="CC150" s="95"/>
      <c r="CD150" s="95"/>
      <c r="CE150" s="95"/>
      <c r="CF150" s="95"/>
      <c r="CG150" s="95"/>
      <c r="CH150" s="95"/>
    </row>
    <row r="151" spans="1:86" s="96" customFormat="1" ht="12.75">
      <c r="A151" s="334">
        <f t="shared" si="19"/>
        <v>143</v>
      </c>
      <c r="B151" s="103">
        <f>'Ameacas-Pré-Resposta'!B151</f>
        <v>0</v>
      </c>
      <c r="C151" s="100">
        <f>'Ameacas-Pré-Resposta'!C151</f>
        <v>0</v>
      </c>
      <c r="D151" s="100">
        <f>'Ameacas-Pré-Resposta'!D151</f>
        <v>0</v>
      </c>
      <c r="E151" s="100">
        <f>'Ameacas-Pré-Resposta'!E151</f>
        <v>0</v>
      </c>
      <c r="F151" s="99">
        <f>'Resposta-Ameacas'!J153</f>
        <v>0</v>
      </c>
      <c r="G151" s="92">
        <f>'Resposta-Ameacas'!K153</f>
        <v>0</v>
      </c>
      <c r="H151" s="140">
        <f t="shared" si="16"/>
        <v>0</v>
      </c>
      <c r="I151" s="140">
        <f t="shared" si="17"/>
        <v>0</v>
      </c>
      <c r="J151" s="335">
        <f t="shared" si="18"/>
      </c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5"/>
      <c r="BM151" s="95"/>
      <c r="BN151" s="95"/>
      <c r="BO151" s="95"/>
      <c r="BP151" s="95"/>
      <c r="BQ151" s="95"/>
      <c r="BR151" s="95"/>
      <c r="BS151" s="95"/>
      <c r="BT151" s="95"/>
      <c r="BU151" s="95"/>
      <c r="BV151" s="95"/>
      <c r="BW151" s="95"/>
      <c r="BX151" s="95"/>
      <c r="BY151" s="95"/>
      <c r="BZ151" s="95"/>
      <c r="CA151" s="95"/>
      <c r="CB151" s="95"/>
      <c r="CC151" s="95"/>
      <c r="CD151" s="95"/>
      <c r="CE151" s="95"/>
      <c r="CF151" s="95"/>
      <c r="CG151" s="95"/>
      <c r="CH151" s="95"/>
    </row>
    <row r="152" spans="1:86" s="96" customFormat="1" ht="12.75">
      <c r="A152" s="334">
        <f t="shared" si="19"/>
        <v>144</v>
      </c>
      <c r="B152" s="103">
        <f>'Ameacas-Pré-Resposta'!B152</f>
        <v>0</v>
      </c>
      <c r="C152" s="100">
        <f>'Ameacas-Pré-Resposta'!C152</f>
        <v>0</v>
      </c>
      <c r="D152" s="100">
        <f>'Ameacas-Pré-Resposta'!D152</f>
        <v>0</v>
      </c>
      <c r="E152" s="100">
        <f>'Ameacas-Pré-Resposta'!E152</f>
        <v>0</v>
      </c>
      <c r="F152" s="99">
        <f>'Resposta-Ameacas'!J154</f>
        <v>0</v>
      </c>
      <c r="G152" s="92">
        <f>'Resposta-Ameacas'!K154</f>
        <v>0</v>
      </c>
      <c r="H152" s="140">
        <f t="shared" si="16"/>
        <v>0</v>
      </c>
      <c r="I152" s="140">
        <f t="shared" si="17"/>
        <v>0</v>
      </c>
      <c r="J152" s="335">
        <f t="shared" si="18"/>
      </c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5"/>
      <c r="BL152" s="95"/>
      <c r="BM152" s="95"/>
      <c r="BN152" s="95"/>
      <c r="BO152" s="95"/>
      <c r="BP152" s="95"/>
      <c r="BQ152" s="95"/>
      <c r="BR152" s="95"/>
      <c r="BS152" s="95"/>
      <c r="BT152" s="95"/>
      <c r="BU152" s="95"/>
      <c r="BV152" s="95"/>
      <c r="BW152" s="95"/>
      <c r="BX152" s="95"/>
      <c r="BY152" s="95"/>
      <c r="BZ152" s="95"/>
      <c r="CA152" s="95"/>
      <c r="CB152" s="95"/>
      <c r="CC152" s="95"/>
      <c r="CD152" s="95"/>
      <c r="CE152" s="95"/>
      <c r="CF152" s="95"/>
      <c r="CG152" s="95"/>
      <c r="CH152" s="95"/>
    </row>
    <row r="153" spans="1:86" s="96" customFormat="1" ht="12.75">
      <c r="A153" s="334">
        <f t="shared" si="19"/>
        <v>145</v>
      </c>
      <c r="B153" s="103">
        <f>'Ameacas-Pré-Resposta'!B153</f>
        <v>0</v>
      </c>
      <c r="C153" s="100">
        <f>'Ameacas-Pré-Resposta'!C153</f>
        <v>0</v>
      </c>
      <c r="D153" s="100">
        <f>'Ameacas-Pré-Resposta'!D153</f>
        <v>0</v>
      </c>
      <c r="E153" s="100">
        <f>'Ameacas-Pré-Resposta'!E153</f>
        <v>0</v>
      </c>
      <c r="F153" s="99">
        <f>'Resposta-Ameacas'!J155</f>
        <v>0</v>
      </c>
      <c r="G153" s="92">
        <f>'Resposta-Ameacas'!K155</f>
        <v>0</v>
      </c>
      <c r="H153" s="140">
        <f t="shared" si="16"/>
        <v>0</v>
      </c>
      <c r="I153" s="140">
        <f t="shared" si="17"/>
        <v>0</v>
      </c>
      <c r="J153" s="335">
        <f t="shared" si="18"/>
      </c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95"/>
      <c r="BP153" s="95"/>
      <c r="BQ153" s="95"/>
      <c r="BR153" s="95"/>
      <c r="BS153" s="95"/>
      <c r="BT153" s="95"/>
      <c r="BU153" s="95"/>
      <c r="BV153" s="95"/>
      <c r="BW153" s="95"/>
      <c r="BX153" s="95"/>
      <c r="BY153" s="95"/>
      <c r="BZ153" s="95"/>
      <c r="CA153" s="95"/>
      <c r="CB153" s="95"/>
      <c r="CC153" s="95"/>
      <c r="CD153" s="95"/>
      <c r="CE153" s="95"/>
      <c r="CF153" s="95"/>
      <c r="CG153" s="95"/>
      <c r="CH153" s="95"/>
    </row>
    <row r="154" spans="1:86" s="96" customFormat="1" ht="12.75">
      <c r="A154" s="334">
        <f t="shared" si="19"/>
        <v>146</v>
      </c>
      <c r="B154" s="103">
        <f>'Ameacas-Pré-Resposta'!B154</f>
        <v>0</v>
      </c>
      <c r="C154" s="100">
        <f>'Ameacas-Pré-Resposta'!C154</f>
        <v>0</v>
      </c>
      <c r="D154" s="100">
        <f>'Ameacas-Pré-Resposta'!D154</f>
        <v>0</v>
      </c>
      <c r="E154" s="100">
        <f>'Ameacas-Pré-Resposta'!E154</f>
        <v>0</v>
      </c>
      <c r="F154" s="99">
        <f>'Resposta-Ameacas'!J156</f>
        <v>0</v>
      </c>
      <c r="G154" s="92">
        <f>'Resposta-Ameacas'!K156</f>
        <v>0</v>
      </c>
      <c r="H154" s="140">
        <f t="shared" si="16"/>
        <v>0</v>
      </c>
      <c r="I154" s="140">
        <f t="shared" si="17"/>
        <v>0</v>
      </c>
      <c r="J154" s="335">
        <f t="shared" si="18"/>
      </c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  <c r="BM154" s="95"/>
      <c r="BN154" s="95"/>
      <c r="BO154" s="95"/>
      <c r="BP154" s="95"/>
      <c r="BQ154" s="95"/>
      <c r="BR154" s="95"/>
      <c r="BS154" s="95"/>
      <c r="BT154" s="95"/>
      <c r="BU154" s="95"/>
      <c r="BV154" s="95"/>
      <c r="BW154" s="95"/>
      <c r="BX154" s="95"/>
      <c r="BY154" s="95"/>
      <c r="BZ154" s="95"/>
      <c r="CA154" s="95"/>
      <c r="CB154" s="95"/>
      <c r="CC154" s="95"/>
      <c r="CD154" s="95"/>
      <c r="CE154" s="95"/>
      <c r="CF154" s="95"/>
      <c r="CG154" s="95"/>
      <c r="CH154" s="95"/>
    </row>
    <row r="155" spans="1:86" s="96" customFormat="1" ht="12.75">
      <c r="A155" s="334">
        <f t="shared" si="19"/>
        <v>147</v>
      </c>
      <c r="B155" s="103">
        <f>'Ameacas-Pré-Resposta'!B155</f>
        <v>0</v>
      </c>
      <c r="C155" s="100">
        <f>'Ameacas-Pré-Resposta'!C155</f>
        <v>0</v>
      </c>
      <c r="D155" s="100">
        <f>'Ameacas-Pré-Resposta'!D155</f>
        <v>0</v>
      </c>
      <c r="E155" s="100">
        <f>'Ameacas-Pré-Resposta'!E155</f>
        <v>0</v>
      </c>
      <c r="F155" s="99">
        <f>'Resposta-Ameacas'!J157</f>
        <v>0</v>
      </c>
      <c r="G155" s="92">
        <f>'Resposta-Ameacas'!K157</f>
        <v>0</v>
      </c>
      <c r="H155" s="140">
        <f t="shared" si="16"/>
        <v>0</v>
      </c>
      <c r="I155" s="140">
        <f t="shared" si="17"/>
        <v>0</v>
      </c>
      <c r="J155" s="335">
        <f t="shared" si="18"/>
      </c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  <c r="BN155" s="95"/>
      <c r="BO155" s="95"/>
      <c r="BP155" s="95"/>
      <c r="BQ155" s="95"/>
      <c r="BR155" s="95"/>
      <c r="BS155" s="95"/>
      <c r="BT155" s="95"/>
      <c r="BU155" s="95"/>
      <c r="BV155" s="95"/>
      <c r="BW155" s="95"/>
      <c r="BX155" s="95"/>
      <c r="BY155" s="95"/>
      <c r="BZ155" s="95"/>
      <c r="CA155" s="95"/>
      <c r="CB155" s="95"/>
      <c r="CC155" s="95"/>
      <c r="CD155" s="95"/>
      <c r="CE155" s="95"/>
      <c r="CF155" s="95"/>
      <c r="CG155" s="95"/>
      <c r="CH155" s="95"/>
    </row>
    <row r="156" spans="1:86" s="96" customFormat="1" ht="12.75">
      <c r="A156" s="334">
        <f t="shared" si="19"/>
        <v>148</v>
      </c>
      <c r="B156" s="103">
        <f>'Ameacas-Pré-Resposta'!B156</f>
        <v>0</v>
      </c>
      <c r="C156" s="100">
        <f>'Ameacas-Pré-Resposta'!C156</f>
        <v>0</v>
      </c>
      <c r="D156" s="100">
        <f>'Ameacas-Pré-Resposta'!D156</f>
        <v>0</v>
      </c>
      <c r="E156" s="100">
        <f>'Ameacas-Pré-Resposta'!E156</f>
        <v>0</v>
      </c>
      <c r="F156" s="99">
        <f>'Resposta-Ameacas'!J158</f>
        <v>0</v>
      </c>
      <c r="G156" s="92">
        <f>'Resposta-Ameacas'!K158</f>
        <v>0</v>
      </c>
      <c r="H156" s="140">
        <f t="shared" si="16"/>
        <v>0</v>
      </c>
      <c r="I156" s="140">
        <f t="shared" si="17"/>
        <v>0</v>
      </c>
      <c r="J156" s="335">
        <f t="shared" si="18"/>
      </c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  <c r="BN156" s="95"/>
      <c r="BO156" s="95"/>
      <c r="BP156" s="95"/>
      <c r="BQ156" s="95"/>
      <c r="BR156" s="95"/>
      <c r="BS156" s="95"/>
      <c r="BT156" s="95"/>
      <c r="BU156" s="95"/>
      <c r="BV156" s="95"/>
      <c r="BW156" s="95"/>
      <c r="BX156" s="95"/>
      <c r="BY156" s="95"/>
      <c r="BZ156" s="95"/>
      <c r="CA156" s="95"/>
      <c r="CB156" s="95"/>
      <c r="CC156" s="95"/>
      <c r="CD156" s="95"/>
      <c r="CE156" s="95"/>
      <c r="CF156" s="95"/>
      <c r="CG156" s="95"/>
      <c r="CH156" s="95"/>
    </row>
    <row r="157" spans="1:86" s="96" customFormat="1" ht="12.75">
      <c r="A157" s="334">
        <f t="shared" si="19"/>
        <v>149</v>
      </c>
      <c r="B157" s="103">
        <f>'Ameacas-Pré-Resposta'!B157</f>
        <v>0</v>
      </c>
      <c r="C157" s="100">
        <f>'Ameacas-Pré-Resposta'!C157</f>
        <v>0</v>
      </c>
      <c r="D157" s="100">
        <f>'Ameacas-Pré-Resposta'!D157</f>
        <v>0</v>
      </c>
      <c r="E157" s="100">
        <f>'Ameacas-Pré-Resposta'!E157</f>
        <v>0</v>
      </c>
      <c r="F157" s="99">
        <f>'Resposta-Ameacas'!J159</f>
        <v>0</v>
      </c>
      <c r="G157" s="92">
        <f>'Resposta-Ameacas'!K159</f>
        <v>0</v>
      </c>
      <c r="H157" s="140">
        <f t="shared" si="16"/>
        <v>0</v>
      </c>
      <c r="I157" s="140">
        <f t="shared" si="17"/>
        <v>0</v>
      </c>
      <c r="J157" s="335">
        <f t="shared" si="18"/>
      </c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  <c r="BP157" s="95"/>
      <c r="BQ157" s="95"/>
      <c r="BR157" s="95"/>
      <c r="BS157" s="95"/>
      <c r="BT157" s="95"/>
      <c r="BU157" s="95"/>
      <c r="BV157" s="95"/>
      <c r="BW157" s="95"/>
      <c r="BX157" s="95"/>
      <c r="BY157" s="95"/>
      <c r="BZ157" s="95"/>
      <c r="CA157" s="95"/>
      <c r="CB157" s="95"/>
      <c r="CC157" s="95"/>
      <c r="CD157" s="95"/>
      <c r="CE157" s="95"/>
      <c r="CF157" s="95"/>
      <c r="CG157" s="95"/>
      <c r="CH157" s="95"/>
    </row>
    <row r="158" spans="1:86" s="96" customFormat="1" ht="12.75">
      <c r="A158" s="334">
        <f t="shared" si="19"/>
        <v>150</v>
      </c>
      <c r="B158" s="103">
        <f>'Ameacas-Pré-Resposta'!B158</f>
        <v>0</v>
      </c>
      <c r="C158" s="100">
        <f>'Ameacas-Pré-Resposta'!C158</f>
        <v>0</v>
      </c>
      <c r="D158" s="100">
        <f>'Ameacas-Pré-Resposta'!D158</f>
        <v>0</v>
      </c>
      <c r="E158" s="100">
        <f>'Ameacas-Pré-Resposta'!E158</f>
        <v>0</v>
      </c>
      <c r="F158" s="99">
        <f>'Resposta-Ameacas'!J160</f>
        <v>0</v>
      </c>
      <c r="G158" s="92">
        <f>'Resposta-Ameacas'!K160</f>
        <v>0</v>
      </c>
      <c r="H158" s="140">
        <f t="shared" si="16"/>
        <v>0</v>
      </c>
      <c r="I158" s="140">
        <f t="shared" si="17"/>
        <v>0</v>
      </c>
      <c r="J158" s="335">
        <f t="shared" si="18"/>
      </c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  <c r="BN158" s="95"/>
      <c r="BO158" s="95"/>
      <c r="BP158" s="95"/>
      <c r="BQ158" s="95"/>
      <c r="BR158" s="95"/>
      <c r="BS158" s="95"/>
      <c r="BT158" s="95"/>
      <c r="BU158" s="95"/>
      <c r="BV158" s="95"/>
      <c r="BW158" s="95"/>
      <c r="BX158" s="95"/>
      <c r="BY158" s="95"/>
      <c r="BZ158" s="95"/>
      <c r="CA158" s="95"/>
      <c r="CB158" s="95"/>
      <c r="CC158" s="95"/>
      <c r="CD158" s="95"/>
      <c r="CE158" s="95"/>
      <c r="CF158" s="95"/>
      <c r="CG158" s="95"/>
      <c r="CH158" s="95"/>
    </row>
    <row r="159" spans="1:86" s="96" customFormat="1" ht="12.75">
      <c r="A159" s="334">
        <f t="shared" si="19"/>
        <v>151</v>
      </c>
      <c r="B159" s="103">
        <f>'Ameacas-Pré-Resposta'!B159</f>
        <v>0</v>
      </c>
      <c r="C159" s="100">
        <f>'Ameacas-Pré-Resposta'!C159</f>
        <v>0</v>
      </c>
      <c r="D159" s="100">
        <f>'Ameacas-Pré-Resposta'!D159</f>
        <v>0</v>
      </c>
      <c r="E159" s="100">
        <f>'Ameacas-Pré-Resposta'!E159</f>
        <v>0</v>
      </c>
      <c r="F159" s="99">
        <f>'Resposta-Ameacas'!J161</f>
        <v>0</v>
      </c>
      <c r="G159" s="92">
        <f>'Resposta-Ameacas'!K161</f>
        <v>0</v>
      </c>
      <c r="H159" s="140">
        <f t="shared" si="16"/>
        <v>0</v>
      </c>
      <c r="I159" s="140">
        <f t="shared" si="17"/>
        <v>0</v>
      </c>
      <c r="J159" s="335">
        <f t="shared" si="18"/>
      </c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  <c r="BP159" s="95"/>
      <c r="BQ159" s="95"/>
      <c r="BR159" s="95"/>
      <c r="BS159" s="95"/>
      <c r="BT159" s="95"/>
      <c r="BU159" s="95"/>
      <c r="BV159" s="95"/>
      <c r="BW159" s="95"/>
      <c r="BX159" s="95"/>
      <c r="BY159" s="95"/>
      <c r="BZ159" s="95"/>
      <c r="CA159" s="95"/>
      <c r="CB159" s="95"/>
      <c r="CC159" s="95"/>
      <c r="CD159" s="95"/>
      <c r="CE159" s="95"/>
      <c r="CF159" s="95"/>
      <c r="CG159" s="95"/>
      <c r="CH159" s="95"/>
    </row>
    <row r="160" spans="1:86" s="96" customFormat="1" ht="12.75">
      <c r="A160" s="334">
        <f t="shared" si="19"/>
        <v>152</v>
      </c>
      <c r="B160" s="103">
        <f>'Ameacas-Pré-Resposta'!B160</f>
        <v>0</v>
      </c>
      <c r="C160" s="100">
        <f>'Ameacas-Pré-Resposta'!C160</f>
        <v>0</v>
      </c>
      <c r="D160" s="100">
        <f>'Ameacas-Pré-Resposta'!D160</f>
        <v>0</v>
      </c>
      <c r="E160" s="100">
        <f>'Ameacas-Pré-Resposta'!E160</f>
        <v>0</v>
      </c>
      <c r="F160" s="99">
        <f>'Resposta-Ameacas'!J162</f>
        <v>0</v>
      </c>
      <c r="G160" s="92">
        <f>'Resposta-Ameacas'!K162</f>
        <v>0</v>
      </c>
      <c r="H160" s="140">
        <f t="shared" si="16"/>
        <v>0</v>
      </c>
      <c r="I160" s="140">
        <f t="shared" si="17"/>
        <v>0</v>
      </c>
      <c r="J160" s="335">
        <f t="shared" si="18"/>
      </c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  <c r="BQ160" s="95"/>
      <c r="BR160" s="95"/>
      <c r="BS160" s="95"/>
      <c r="BT160" s="95"/>
      <c r="BU160" s="95"/>
      <c r="BV160" s="95"/>
      <c r="BW160" s="95"/>
      <c r="BX160" s="95"/>
      <c r="BY160" s="95"/>
      <c r="BZ160" s="95"/>
      <c r="CA160" s="95"/>
      <c r="CB160" s="95"/>
      <c r="CC160" s="95"/>
      <c r="CD160" s="95"/>
      <c r="CE160" s="95"/>
      <c r="CF160" s="95"/>
      <c r="CG160" s="95"/>
      <c r="CH160" s="95"/>
    </row>
    <row r="161" spans="1:86" s="96" customFormat="1" ht="12.75">
      <c r="A161" s="334">
        <f t="shared" si="19"/>
        <v>153</v>
      </c>
      <c r="B161" s="103">
        <f>'Ameacas-Pré-Resposta'!B161</f>
        <v>0</v>
      </c>
      <c r="C161" s="100">
        <f>'Ameacas-Pré-Resposta'!C161</f>
        <v>0</v>
      </c>
      <c r="D161" s="100">
        <f>'Ameacas-Pré-Resposta'!D161</f>
        <v>0</v>
      </c>
      <c r="E161" s="100">
        <f>'Ameacas-Pré-Resposta'!E161</f>
        <v>0</v>
      </c>
      <c r="F161" s="99">
        <f>'Resposta-Ameacas'!J163</f>
        <v>0</v>
      </c>
      <c r="G161" s="92">
        <f>'Resposta-Ameacas'!K163</f>
        <v>0</v>
      </c>
      <c r="H161" s="140">
        <f t="shared" si="16"/>
        <v>0</v>
      </c>
      <c r="I161" s="140">
        <f t="shared" si="17"/>
        <v>0</v>
      </c>
      <c r="J161" s="335">
        <f t="shared" si="18"/>
      </c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  <c r="BN161" s="95"/>
      <c r="BO161" s="95"/>
      <c r="BP161" s="95"/>
      <c r="BQ161" s="95"/>
      <c r="BR161" s="95"/>
      <c r="BS161" s="95"/>
      <c r="BT161" s="95"/>
      <c r="BU161" s="95"/>
      <c r="BV161" s="95"/>
      <c r="BW161" s="95"/>
      <c r="BX161" s="95"/>
      <c r="BY161" s="95"/>
      <c r="BZ161" s="95"/>
      <c r="CA161" s="95"/>
      <c r="CB161" s="95"/>
      <c r="CC161" s="95"/>
      <c r="CD161" s="95"/>
      <c r="CE161" s="95"/>
      <c r="CF161" s="95"/>
      <c r="CG161" s="95"/>
      <c r="CH161" s="95"/>
    </row>
    <row r="162" spans="1:86" s="96" customFormat="1" ht="12.75">
      <c r="A162" s="334">
        <f t="shared" si="19"/>
        <v>154</v>
      </c>
      <c r="B162" s="103">
        <f>'Ameacas-Pré-Resposta'!B162</f>
        <v>0</v>
      </c>
      <c r="C162" s="336">
        <f>'Ameacas-Pré-Resposta'!C162</f>
        <v>0</v>
      </c>
      <c r="D162" s="100">
        <f>'Ameacas-Pré-Resposta'!D162</f>
        <v>0</v>
      </c>
      <c r="E162" s="100">
        <f>'Ameacas-Pré-Resposta'!E162</f>
        <v>0</v>
      </c>
      <c r="F162" s="99">
        <f>'Resposta-Ameacas'!J164</f>
        <v>0</v>
      </c>
      <c r="G162" s="92">
        <f>'Resposta-Ameacas'!K164</f>
        <v>0</v>
      </c>
      <c r="H162" s="140">
        <f t="shared" si="16"/>
        <v>0</v>
      </c>
      <c r="I162" s="140">
        <f t="shared" si="17"/>
        <v>0</v>
      </c>
      <c r="J162" s="335">
        <f t="shared" si="18"/>
      </c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  <c r="BF162" s="95"/>
      <c r="BG162" s="95"/>
      <c r="BH162" s="95"/>
      <c r="BI162" s="95"/>
      <c r="BJ162" s="95"/>
      <c r="BK162" s="95"/>
      <c r="BL162" s="95"/>
      <c r="BM162" s="95"/>
      <c r="BN162" s="95"/>
      <c r="BO162" s="95"/>
      <c r="BP162" s="95"/>
      <c r="BQ162" s="95"/>
      <c r="BR162" s="95"/>
      <c r="BS162" s="95"/>
      <c r="BT162" s="95"/>
      <c r="BU162" s="95"/>
      <c r="BV162" s="95"/>
      <c r="BW162" s="95"/>
      <c r="BX162" s="95"/>
      <c r="BY162" s="95"/>
      <c r="BZ162" s="95"/>
      <c r="CA162" s="95"/>
      <c r="CB162" s="95"/>
      <c r="CC162" s="95"/>
      <c r="CD162" s="95"/>
      <c r="CE162" s="95"/>
      <c r="CF162" s="95"/>
      <c r="CG162" s="95"/>
      <c r="CH162" s="95"/>
    </row>
    <row r="163" spans="1:86" s="96" customFormat="1" ht="12.75">
      <c r="A163" s="334">
        <f t="shared" si="19"/>
        <v>155</v>
      </c>
      <c r="B163" s="103">
        <f>'Ameacas-Pré-Resposta'!B163</f>
        <v>0</v>
      </c>
      <c r="C163" s="336">
        <f>'Ameacas-Pré-Resposta'!C163</f>
        <v>0</v>
      </c>
      <c r="D163" s="100">
        <f>'Ameacas-Pré-Resposta'!D163</f>
        <v>0</v>
      </c>
      <c r="E163" s="100">
        <f>'Ameacas-Pré-Resposta'!E163</f>
        <v>0</v>
      </c>
      <c r="F163" s="99">
        <f>'Resposta-Ameacas'!J165</f>
        <v>0</v>
      </c>
      <c r="G163" s="92">
        <f>'Resposta-Ameacas'!K165</f>
        <v>0</v>
      </c>
      <c r="H163" s="140">
        <f t="shared" si="16"/>
        <v>0</v>
      </c>
      <c r="I163" s="140">
        <f t="shared" si="17"/>
        <v>0</v>
      </c>
      <c r="J163" s="335">
        <f t="shared" si="18"/>
      </c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  <c r="BQ163" s="95"/>
      <c r="BR163" s="95"/>
      <c r="BS163" s="95"/>
      <c r="BT163" s="95"/>
      <c r="BU163" s="95"/>
      <c r="BV163" s="95"/>
      <c r="BW163" s="95"/>
      <c r="BX163" s="95"/>
      <c r="BY163" s="95"/>
      <c r="BZ163" s="95"/>
      <c r="CA163" s="95"/>
      <c r="CB163" s="95"/>
      <c r="CC163" s="95"/>
      <c r="CD163" s="95"/>
      <c r="CE163" s="95"/>
      <c r="CF163" s="95"/>
      <c r="CG163" s="95"/>
      <c r="CH163" s="95"/>
    </row>
    <row r="164" spans="1:86" s="96" customFormat="1" ht="12.75">
      <c r="A164" s="334">
        <f t="shared" si="19"/>
        <v>156</v>
      </c>
      <c r="B164" s="103">
        <f>'Ameacas-Pré-Resposta'!B164</f>
        <v>0</v>
      </c>
      <c r="C164" s="100">
        <f>'Ameacas-Pré-Resposta'!C164</f>
        <v>0</v>
      </c>
      <c r="D164" s="100">
        <f>'Ameacas-Pré-Resposta'!D164</f>
        <v>0</v>
      </c>
      <c r="E164" s="100">
        <f>'Ameacas-Pré-Resposta'!E164</f>
        <v>0</v>
      </c>
      <c r="F164" s="99">
        <f>'Resposta-Ameacas'!J166</f>
        <v>0</v>
      </c>
      <c r="G164" s="92">
        <f>'Resposta-Ameacas'!K166</f>
        <v>0</v>
      </c>
      <c r="H164" s="140">
        <f t="shared" si="16"/>
        <v>0</v>
      </c>
      <c r="I164" s="140">
        <f t="shared" si="17"/>
        <v>0</v>
      </c>
      <c r="J164" s="335">
        <f t="shared" si="18"/>
      </c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95"/>
      <c r="BT164" s="95"/>
      <c r="BU164" s="95"/>
      <c r="BV164" s="95"/>
      <c r="BW164" s="95"/>
      <c r="BX164" s="95"/>
      <c r="BY164" s="95"/>
      <c r="BZ164" s="95"/>
      <c r="CA164" s="95"/>
      <c r="CB164" s="95"/>
      <c r="CC164" s="95"/>
      <c r="CD164" s="95"/>
      <c r="CE164" s="95"/>
      <c r="CF164" s="95"/>
      <c r="CG164" s="95"/>
      <c r="CH164" s="95"/>
    </row>
    <row r="165" spans="1:86" s="96" customFormat="1" ht="12.75">
      <c r="A165" s="334">
        <f t="shared" si="19"/>
        <v>157</v>
      </c>
      <c r="B165" s="103">
        <f>'Ameacas-Pré-Resposta'!B165</f>
        <v>0</v>
      </c>
      <c r="C165" s="100">
        <f>'Ameacas-Pré-Resposta'!C165</f>
        <v>0</v>
      </c>
      <c r="D165" s="100">
        <f>'Ameacas-Pré-Resposta'!D165</f>
        <v>0</v>
      </c>
      <c r="E165" s="100">
        <f>'Ameacas-Pré-Resposta'!E165</f>
        <v>0</v>
      </c>
      <c r="F165" s="99">
        <f>'Resposta-Ameacas'!J167</f>
        <v>0</v>
      </c>
      <c r="G165" s="92">
        <f>'Resposta-Ameacas'!K167</f>
        <v>0</v>
      </c>
      <c r="H165" s="140">
        <f t="shared" si="16"/>
        <v>0</v>
      </c>
      <c r="I165" s="140">
        <f t="shared" si="17"/>
        <v>0</v>
      </c>
      <c r="J165" s="335">
        <f t="shared" si="18"/>
      </c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  <c r="BM165" s="95"/>
      <c r="BN165" s="95"/>
      <c r="BO165" s="95"/>
      <c r="BP165" s="95"/>
      <c r="BQ165" s="95"/>
      <c r="BR165" s="95"/>
      <c r="BS165" s="95"/>
      <c r="BT165" s="95"/>
      <c r="BU165" s="95"/>
      <c r="BV165" s="95"/>
      <c r="BW165" s="95"/>
      <c r="BX165" s="95"/>
      <c r="BY165" s="95"/>
      <c r="BZ165" s="95"/>
      <c r="CA165" s="95"/>
      <c r="CB165" s="95"/>
      <c r="CC165" s="95"/>
      <c r="CD165" s="95"/>
      <c r="CE165" s="95"/>
      <c r="CF165" s="95"/>
      <c r="CG165" s="95"/>
      <c r="CH165" s="95"/>
    </row>
    <row r="166" spans="1:86" s="96" customFormat="1" ht="12.75">
      <c r="A166" s="334">
        <f t="shared" si="19"/>
        <v>158</v>
      </c>
      <c r="B166" s="103">
        <f>'Ameacas-Pré-Resposta'!B166</f>
        <v>0</v>
      </c>
      <c r="C166" s="100">
        <f>'Ameacas-Pré-Resposta'!C166</f>
        <v>0</v>
      </c>
      <c r="D166" s="100">
        <f>'Ameacas-Pré-Resposta'!D166</f>
        <v>0</v>
      </c>
      <c r="E166" s="100">
        <f>'Ameacas-Pré-Resposta'!E166</f>
        <v>0</v>
      </c>
      <c r="F166" s="99">
        <f>'Resposta-Ameacas'!J168</f>
        <v>0</v>
      </c>
      <c r="G166" s="92">
        <f>'Resposta-Ameacas'!K168</f>
        <v>0</v>
      </c>
      <c r="H166" s="140">
        <f t="shared" si="16"/>
        <v>0</v>
      </c>
      <c r="I166" s="140">
        <f t="shared" si="17"/>
        <v>0</v>
      </c>
      <c r="J166" s="335">
        <f t="shared" si="18"/>
      </c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  <c r="BN166" s="95"/>
      <c r="BO166" s="95"/>
      <c r="BP166" s="95"/>
      <c r="BQ166" s="95"/>
      <c r="BR166" s="95"/>
      <c r="BS166" s="95"/>
      <c r="BT166" s="95"/>
      <c r="BU166" s="95"/>
      <c r="BV166" s="95"/>
      <c r="BW166" s="95"/>
      <c r="BX166" s="95"/>
      <c r="BY166" s="95"/>
      <c r="BZ166" s="95"/>
      <c r="CA166" s="95"/>
      <c r="CB166" s="95"/>
      <c r="CC166" s="95"/>
      <c r="CD166" s="95"/>
      <c r="CE166" s="95"/>
      <c r="CF166" s="95"/>
      <c r="CG166" s="95"/>
      <c r="CH166" s="95"/>
    </row>
    <row r="167" spans="1:86" s="96" customFormat="1" ht="12.75">
      <c r="A167" s="334">
        <f t="shared" si="19"/>
        <v>159</v>
      </c>
      <c r="B167" s="103">
        <f>'Ameacas-Pré-Resposta'!B167</f>
        <v>0</v>
      </c>
      <c r="C167" s="100">
        <f>'Ameacas-Pré-Resposta'!C167</f>
        <v>0</v>
      </c>
      <c r="D167" s="100">
        <f>'Ameacas-Pré-Resposta'!D167</f>
        <v>0</v>
      </c>
      <c r="E167" s="100">
        <f>'Ameacas-Pré-Resposta'!E167</f>
        <v>0</v>
      </c>
      <c r="F167" s="99">
        <f>'Resposta-Ameacas'!J169</f>
        <v>0</v>
      </c>
      <c r="G167" s="92">
        <f>'Resposta-Ameacas'!K169</f>
        <v>0</v>
      </c>
      <c r="H167" s="140">
        <f t="shared" si="16"/>
        <v>0</v>
      </c>
      <c r="I167" s="140">
        <f t="shared" si="17"/>
        <v>0</v>
      </c>
      <c r="J167" s="335">
        <f t="shared" si="18"/>
      </c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95"/>
      <c r="BA167" s="95"/>
      <c r="BB167" s="95"/>
      <c r="BC167" s="95"/>
      <c r="BD167" s="95"/>
      <c r="BE167" s="95"/>
      <c r="BF167" s="95"/>
      <c r="BG167" s="95"/>
      <c r="BH167" s="95"/>
      <c r="BI167" s="95"/>
      <c r="BJ167" s="95"/>
      <c r="BK167" s="95"/>
      <c r="BL167" s="95"/>
      <c r="BM167" s="95"/>
      <c r="BN167" s="95"/>
      <c r="BO167" s="95"/>
      <c r="BP167" s="95"/>
      <c r="BQ167" s="95"/>
      <c r="BR167" s="95"/>
      <c r="BS167" s="95"/>
      <c r="BT167" s="95"/>
      <c r="BU167" s="95"/>
      <c r="BV167" s="95"/>
      <c r="BW167" s="95"/>
      <c r="BX167" s="95"/>
      <c r="BY167" s="95"/>
      <c r="BZ167" s="95"/>
      <c r="CA167" s="95"/>
      <c r="CB167" s="95"/>
      <c r="CC167" s="95"/>
      <c r="CD167" s="95"/>
      <c r="CE167" s="95"/>
      <c r="CF167" s="95"/>
      <c r="CG167" s="95"/>
      <c r="CH167" s="95"/>
    </row>
    <row r="168" spans="1:86" s="96" customFormat="1" ht="12.75">
      <c r="A168" s="334">
        <f t="shared" si="19"/>
        <v>160</v>
      </c>
      <c r="B168" s="103">
        <f>'Ameacas-Pré-Resposta'!B168</f>
        <v>0</v>
      </c>
      <c r="C168" s="100">
        <f>'Ameacas-Pré-Resposta'!C168</f>
        <v>0</v>
      </c>
      <c r="D168" s="100">
        <f>'Ameacas-Pré-Resposta'!D168</f>
        <v>0</v>
      </c>
      <c r="E168" s="100">
        <f>'Ameacas-Pré-Resposta'!E168</f>
        <v>0</v>
      </c>
      <c r="F168" s="99">
        <f>'Resposta-Ameacas'!J170</f>
        <v>0</v>
      </c>
      <c r="G168" s="92">
        <f>'Resposta-Ameacas'!K170</f>
        <v>0</v>
      </c>
      <c r="H168" s="140">
        <f t="shared" si="16"/>
        <v>0</v>
      </c>
      <c r="I168" s="140">
        <f t="shared" si="17"/>
        <v>0</v>
      </c>
      <c r="J168" s="335">
        <f t="shared" si="18"/>
      </c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  <c r="BM168" s="95"/>
      <c r="BN168" s="95"/>
      <c r="BO168" s="95"/>
      <c r="BP168" s="95"/>
      <c r="BQ168" s="95"/>
      <c r="BR168" s="95"/>
      <c r="BS168" s="95"/>
      <c r="BT168" s="95"/>
      <c r="BU168" s="95"/>
      <c r="BV168" s="95"/>
      <c r="BW168" s="95"/>
      <c r="BX168" s="95"/>
      <c r="BY168" s="95"/>
      <c r="BZ168" s="95"/>
      <c r="CA168" s="95"/>
      <c r="CB168" s="95"/>
      <c r="CC168" s="95"/>
      <c r="CD168" s="95"/>
      <c r="CE168" s="95"/>
      <c r="CF168" s="95"/>
      <c r="CG168" s="95"/>
      <c r="CH168" s="95"/>
    </row>
    <row r="169" spans="1:86" s="96" customFormat="1" ht="12.75">
      <c r="A169" s="334">
        <f t="shared" si="19"/>
        <v>161</v>
      </c>
      <c r="B169" s="103">
        <f>'Ameacas-Pré-Resposta'!B169</f>
        <v>0</v>
      </c>
      <c r="C169" s="100">
        <f>'Ameacas-Pré-Resposta'!C169</f>
        <v>0</v>
      </c>
      <c r="D169" s="100">
        <f>'Ameacas-Pré-Resposta'!D169</f>
        <v>0</v>
      </c>
      <c r="E169" s="100">
        <f>'Ameacas-Pré-Resposta'!E169</f>
        <v>0</v>
      </c>
      <c r="F169" s="99">
        <f>'Resposta-Ameacas'!J171</f>
        <v>0</v>
      </c>
      <c r="G169" s="92">
        <f>'Resposta-Ameacas'!K171</f>
        <v>0</v>
      </c>
      <c r="H169" s="140">
        <f aca="true" t="shared" si="20" ref="H169:H200">IF(F169=0,0,G169)</f>
        <v>0</v>
      </c>
      <c r="I169" s="140">
        <f aca="true" t="shared" si="21" ref="I169:I200">F169*H169</f>
        <v>0</v>
      </c>
      <c r="J169" s="335">
        <f aca="true" t="shared" si="22" ref="J169:J200">IF(I169&gt;0,RANK(I169,AmeacaDesVE,0),"")</f>
      </c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  <c r="BQ169" s="95"/>
      <c r="BR169" s="95"/>
      <c r="BS169" s="95"/>
      <c r="BT169" s="95"/>
      <c r="BU169" s="95"/>
      <c r="BV169" s="95"/>
      <c r="BW169" s="95"/>
      <c r="BX169" s="95"/>
      <c r="BY169" s="95"/>
      <c r="BZ169" s="95"/>
      <c r="CA169" s="95"/>
      <c r="CB169" s="95"/>
      <c r="CC169" s="95"/>
      <c r="CD169" s="95"/>
      <c r="CE169" s="95"/>
      <c r="CF169" s="95"/>
      <c r="CG169" s="95"/>
      <c r="CH169" s="95"/>
    </row>
    <row r="170" spans="1:86" s="96" customFormat="1" ht="12.75">
      <c r="A170" s="334">
        <f aca="true" t="shared" si="23" ref="A170:A201">A169+1</f>
        <v>162</v>
      </c>
      <c r="B170" s="103">
        <f>'Ameacas-Pré-Resposta'!B170</f>
        <v>0</v>
      </c>
      <c r="C170" s="100">
        <f>'Ameacas-Pré-Resposta'!C170</f>
        <v>0</v>
      </c>
      <c r="D170" s="100">
        <f>'Ameacas-Pré-Resposta'!D170</f>
        <v>0</v>
      </c>
      <c r="E170" s="100">
        <f>'Ameacas-Pré-Resposta'!E170</f>
        <v>0</v>
      </c>
      <c r="F170" s="99">
        <f>'Resposta-Ameacas'!J172</f>
        <v>0</v>
      </c>
      <c r="G170" s="92">
        <f>'Resposta-Ameacas'!K172</f>
        <v>0</v>
      </c>
      <c r="H170" s="140">
        <f t="shared" si="20"/>
        <v>0</v>
      </c>
      <c r="I170" s="140">
        <f t="shared" si="21"/>
        <v>0</v>
      </c>
      <c r="J170" s="335">
        <f t="shared" si="22"/>
      </c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  <c r="BM170" s="95"/>
      <c r="BN170" s="95"/>
      <c r="BO170" s="95"/>
      <c r="BP170" s="95"/>
      <c r="BQ170" s="95"/>
      <c r="BR170" s="95"/>
      <c r="BS170" s="95"/>
      <c r="BT170" s="95"/>
      <c r="BU170" s="95"/>
      <c r="BV170" s="95"/>
      <c r="BW170" s="95"/>
      <c r="BX170" s="95"/>
      <c r="BY170" s="95"/>
      <c r="BZ170" s="95"/>
      <c r="CA170" s="95"/>
      <c r="CB170" s="95"/>
      <c r="CC170" s="95"/>
      <c r="CD170" s="95"/>
      <c r="CE170" s="95"/>
      <c r="CF170" s="95"/>
      <c r="CG170" s="95"/>
      <c r="CH170" s="95"/>
    </row>
    <row r="171" spans="1:86" s="96" customFormat="1" ht="12.75">
      <c r="A171" s="334">
        <f t="shared" si="23"/>
        <v>163</v>
      </c>
      <c r="B171" s="103">
        <f>'Ameacas-Pré-Resposta'!B171</f>
        <v>0</v>
      </c>
      <c r="C171" s="100">
        <f>'Ameacas-Pré-Resposta'!C171</f>
        <v>0</v>
      </c>
      <c r="D171" s="100">
        <f>'Ameacas-Pré-Resposta'!D171</f>
        <v>0</v>
      </c>
      <c r="E171" s="100">
        <f>'Ameacas-Pré-Resposta'!E171</f>
        <v>0</v>
      </c>
      <c r="F171" s="99">
        <f>'Resposta-Ameacas'!J173</f>
        <v>0</v>
      </c>
      <c r="G171" s="92">
        <f>'Resposta-Ameacas'!K173</f>
        <v>0</v>
      </c>
      <c r="H171" s="140">
        <f t="shared" si="20"/>
        <v>0</v>
      </c>
      <c r="I171" s="140">
        <f t="shared" si="21"/>
        <v>0</v>
      </c>
      <c r="J171" s="335">
        <f t="shared" si="22"/>
      </c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5"/>
      <c r="BQ171" s="95"/>
      <c r="BR171" s="95"/>
      <c r="BS171" s="95"/>
      <c r="BT171" s="95"/>
      <c r="BU171" s="95"/>
      <c r="BV171" s="95"/>
      <c r="BW171" s="95"/>
      <c r="BX171" s="95"/>
      <c r="BY171" s="95"/>
      <c r="BZ171" s="95"/>
      <c r="CA171" s="95"/>
      <c r="CB171" s="95"/>
      <c r="CC171" s="95"/>
      <c r="CD171" s="95"/>
      <c r="CE171" s="95"/>
      <c r="CF171" s="95"/>
      <c r="CG171" s="95"/>
      <c r="CH171" s="95"/>
    </row>
    <row r="172" spans="1:86" s="96" customFormat="1" ht="12.75">
      <c r="A172" s="334">
        <f t="shared" si="23"/>
        <v>164</v>
      </c>
      <c r="B172" s="103">
        <f>'Ameacas-Pré-Resposta'!B172</f>
        <v>0</v>
      </c>
      <c r="C172" s="100">
        <f>'Ameacas-Pré-Resposta'!C172</f>
        <v>0</v>
      </c>
      <c r="D172" s="100">
        <f>'Ameacas-Pré-Resposta'!D172</f>
        <v>0</v>
      </c>
      <c r="E172" s="100">
        <f>'Ameacas-Pré-Resposta'!E172</f>
        <v>0</v>
      </c>
      <c r="F172" s="99">
        <f>'Resposta-Ameacas'!J174</f>
        <v>0</v>
      </c>
      <c r="G172" s="92">
        <f>'Resposta-Ameacas'!K174</f>
        <v>0</v>
      </c>
      <c r="H172" s="140">
        <f t="shared" si="20"/>
        <v>0</v>
      </c>
      <c r="I172" s="140">
        <f t="shared" si="21"/>
        <v>0</v>
      </c>
      <c r="J172" s="335">
        <f t="shared" si="22"/>
      </c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  <c r="BO172" s="95"/>
      <c r="BP172" s="95"/>
      <c r="BQ172" s="95"/>
      <c r="BR172" s="95"/>
      <c r="BS172" s="95"/>
      <c r="BT172" s="95"/>
      <c r="BU172" s="95"/>
      <c r="BV172" s="95"/>
      <c r="BW172" s="95"/>
      <c r="BX172" s="95"/>
      <c r="BY172" s="95"/>
      <c r="BZ172" s="95"/>
      <c r="CA172" s="95"/>
      <c r="CB172" s="95"/>
      <c r="CC172" s="95"/>
      <c r="CD172" s="95"/>
      <c r="CE172" s="95"/>
      <c r="CF172" s="95"/>
      <c r="CG172" s="95"/>
      <c r="CH172" s="95"/>
    </row>
    <row r="173" spans="1:86" s="96" customFormat="1" ht="12.75">
      <c r="A173" s="334">
        <f t="shared" si="23"/>
        <v>165</v>
      </c>
      <c r="B173" s="103">
        <f>'Ameacas-Pré-Resposta'!B173</f>
        <v>0</v>
      </c>
      <c r="C173" s="100">
        <f>'Ameacas-Pré-Resposta'!C173</f>
        <v>0</v>
      </c>
      <c r="D173" s="100">
        <f>'Ameacas-Pré-Resposta'!D173</f>
        <v>0</v>
      </c>
      <c r="E173" s="100">
        <f>'Ameacas-Pré-Resposta'!E173</f>
        <v>0</v>
      </c>
      <c r="F173" s="99">
        <f>'Resposta-Ameacas'!J175</f>
        <v>0</v>
      </c>
      <c r="G173" s="92">
        <f>'Resposta-Ameacas'!K175</f>
        <v>0</v>
      </c>
      <c r="H173" s="140">
        <f t="shared" si="20"/>
        <v>0</v>
      </c>
      <c r="I173" s="140">
        <f t="shared" si="21"/>
        <v>0</v>
      </c>
      <c r="J173" s="335">
        <f t="shared" si="22"/>
      </c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  <c r="BM173" s="95"/>
      <c r="BN173" s="95"/>
      <c r="BO173" s="95"/>
      <c r="BP173" s="95"/>
      <c r="BQ173" s="95"/>
      <c r="BR173" s="95"/>
      <c r="BS173" s="95"/>
      <c r="BT173" s="95"/>
      <c r="BU173" s="95"/>
      <c r="BV173" s="95"/>
      <c r="BW173" s="95"/>
      <c r="BX173" s="95"/>
      <c r="BY173" s="95"/>
      <c r="BZ173" s="95"/>
      <c r="CA173" s="95"/>
      <c r="CB173" s="95"/>
      <c r="CC173" s="95"/>
      <c r="CD173" s="95"/>
      <c r="CE173" s="95"/>
      <c r="CF173" s="95"/>
      <c r="CG173" s="95"/>
      <c r="CH173" s="95"/>
    </row>
    <row r="174" spans="1:86" s="96" customFormat="1" ht="12.75">
      <c r="A174" s="334">
        <f t="shared" si="23"/>
        <v>166</v>
      </c>
      <c r="B174" s="103">
        <f>'Ameacas-Pré-Resposta'!B174</f>
        <v>0</v>
      </c>
      <c r="C174" s="100">
        <f>'Ameacas-Pré-Resposta'!C174</f>
        <v>0</v>
      </c>
      <c r="D174" s="100">
        <f>'Ameacas-Pré-Resposta'!D174</f>
        <v>0</v>
      </c>
      <c r="E174" s="100">
        <f>'Ameacas-Pré-Resposta'!E174</f>
        <v>0</v>
      </c>
      <c r="F174" s="99">
        <f>'Resposta-Ameacas'!J176</f>
        <v>0</v>
      </c>
      <c r="G174" s="92">
        <f>'Resposta-Ameacas'!K176</f>
        <v>0</v>
      </c>
      <c r="H174" s="140">
        <f t="shared" si="20"/>
        <v>0</v>
      </c>
      <c r="I174" s="140">
        <f t="shared" si="21"/>
        <v>0</v>
      </c>
      <c r="J174" s="335">
        <f t="shared" si="22"/>
      </c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5"/>
      <c r="BJ174" s="95"/>
      <c r="BK174" s="95"/>
      <c r="BL174" s="95"/>
      <c r="BM174" s="95"/>
      <c r="BN174" s="95"/>
      <c r="BO174" s="95"/>
      <c r="BP174" s="95"/>
      <c r="BQ174" s="95"/>
      <c r="BR174" s="95"/>
      <c r="BS174" s="95"/>
      <c r="BT174" s="95"/>
      <c r="BU174" s="95"/>
      <c r="BV174" s="95"/>
      <c r="BW174" s="95"/>
      <c r="BX174" s="95"/>
      <c r="BY174" s="95"/>
      <c r="BZ174" s="95"/>
      <c r="CA174" s="95"/>
      <c r="CB174" s="95"/>
      <c r="CC174" s="95"/>
      <c r="CD174" s="95"/>
      <c r="CE174" s="95"/>
      <c r="CF174" s="95"/>
      <c r="CG174" s="95"/>
      <c r="CH174" s="95"/>
    </row>
    <row r="175" spans="1:86" s="96" customFormat="1" ht="12.75">
      <c r="A175" s="334">
        <f t="shared" si="23"/>
        <v>167</v>
      </c>
      <c r="B175" s="103">
        <f>'Ameacas-Pré-Resposta'!B175</f>
        <v>0</v>
      </c>
      <c r="C175" s="100">
        <f>'Ameacas-Pré-Resposta'!C175</f>
        <v>0</v>
      </c>
      <c r="D175" s="100">
        <f>'Ameacas-Pré-Resposta'!D175</f>
        <v>0</v>
      </c>
      <c r="E175" s="100">
        <f>'Ameacas-Pré-Resposta'!E175</f>
        <v>0</v>
      </c>
      <c r="F175" s="99">
        <f>'Resposta-Ameacas'!J177</f>
        <v>0</v>
      </c>
      <c r="G175" s="92">
        <f>'Resposta-Ameacas'!K177</f>
        <v>0</v>
      </c>
      <c r="H175" s="140">
        <f t="shared" si="20"/>
        <v>0</v>
      </c>
      <c r="I175" s="140">
        <f t="shared" si="21"/>
        <v>0</v>
      </c>
      <c r="J175" s="335">
        <f t="shared" si="22"/>
      </c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  <c r="BE175" s="95"/>
      <c r="BF175" s="95"/>
      <c r="BG175" s="95"/>
      <c r="BH175" s="95"/>
      <c r="BI175" s="95"/>
      <c r="BJ175" s="95"/>
      <c r="BK175" s="95"/>
      <c r="BL175" s="95"/>
      <c r="BM175" s="95"/>
      <c r="BN175" s="95"/>
      <c r="BO175" s="95"/>
      <c r="BP175" s="95"/>
      <c r="BQ175" s="95"/>
      <c r="BR175" s="95"/>
      <c r="BS175" s="95"/>
      <c r="BT175" s="95"/>
      <c r="BU175" s="95"/>
      <c r="BV175" s="95"/>
      <c r="BW175" s="95"/>
      <c r="BX175" s="95"/>
      <c r="BY175" s="95"/>
      <c r="BZ175" s="95"/>
      <c r="CA175" s="95"/>
      <c r="CB175" s="95"/>
      <c r="CC175" s="95"/>
      <c r="CD175" s="95"/>
      <c r="CE175" s="95"/>
      <c r="CF175" s="95"/>
      <c r="CG175" s="95"/>
      <c r="CH175" s="95"/>
    </row>
    <row r="176" spans="1:86" s="96" customFormat="1" ht="12.75">
      <c r="A176" s="334">
        <f t="shared" si="23"/>
        <v>168</v>
      </c>
      <c r="B176" s="103">
        <f>'Ameacas-Pré-Resposta'!B176</f>
        <v>0</v>
      </c>
      <c r="C176" s="100">
        <f>'Ameacas-Pré-Resposta'!C176</f>
        <v>0</v>
      </c>
      <c r="D176" s="100">
        <f>'Ameacas-Pré-Resposta'!D176</f>
        <v>0</v>
      </c>
      <c r="E176" s="100">
        <f>'Ameacas-Pré-Resposta'!E176</f>
        <v>0</v>
      </c>
      <c r="F176" s="99">
        <f>'Resposta-Ameacas'!J178</f>
        <v>0</v>
      </c>
      <c r="G176" s="92">
        <f>'Resposta-Ameacas'!K178</f>
        <v>0</v>
      </c>
      <c r="H176" s="140">
        <f t="shared" si="20"/>
        <v>0</v>
      </c>
      <c r="I176" s="140">
        <f t="shared" si="21"/>
        <v>0</v>
      </c>
      <c r="J176" s="335">
        <f t="shared" si="22"/>
      </c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95"/>
      <c r="BD176" s="95"/>
      <c r="BE176" s="95"/>
      <c r="BF176" s="95"/>
      <c r="BG176" s="95"/>
      <c r="BH176" s="95"/>
      <c r="BI176" s="95"/>
      <c r="BJ176" s="95"/>
      <c r="BK176" s="95"/>
      <c r="BL176" s="95"/>
      <c r="BM176" s="95"/>
      <c r="BN176" s="95"/>
      <c r="BO176" s="95"/>
      <c r="BP176" s="95"/>
      <c r="BQ176" s="95"/>
      <c r="BR176" s="95"/>
      <c r="BS176" s="95"/>
      <c r="BT176" s="95"/>
      <c r="BU176" s="95"/>
      <c r="BV176" s="95"/>
      <c r="BW176" s="95"/>
      <c r="BX176" s="95"/>
      <c r="BY176" s="95"/>
      <c r="BZ176" s="95"/>
      <c r="CA176" s="95"/>
      <c r="CB176" s="95"/>
      <c r="CC176" s="95"/>
      <c r="CD176" s="95"/>
      <c r="CE176" s="95"/>
      <c r="CF176" s="95"/>
      <c r="CG176" s="95"/>
      <c r="CH176" s="95"/>
    </row>
    <row r="177" spans="1:86" s="96" customFormat="1" ht="12.75">
      <c r="A177" s="334">
        <f t="shared" si="23"/>
        <v>169</v>
      </c>
      <c r="B177" s="103">
        <f>'Ameacas-Pré-Resposta'!B177</f>
        <v>0</v>
      </c>
      <c r="C177" s="100">
        <f>'Ameacas-Pré-Resposta'!C177</f>
        <v>0</v>
      </c>
      <c r="D177" s="100">
        <f>'Ameacas-Pré-Resposta'!D177</f>
        <v>0</v>
      </c>
      <c r="E177" s="100">
        <f>'Ameacas-Pré-Resposta'!E177</f>
        <v>0</v>
      </c>
      <c r="F177" s="99">
        <f>'Resposta-Ameacas'!J179</f>
        <v>0</v>
      </c>
      <c r="G177" s="92">
        <f>'Resposta-Ameacas'!K179</f>
        <v>0</v>
      </c>
      <c r="H177" s="140">
        <f t="shared" si="20"/>
        <v>0</v>
      </c>
      <c r="I177" s="140">
        <f t="shared" si="21"/>
        <v>0</v>
      </c>
      <c r="J177" s="335">
        <f t="shared" si="22"/>
      </c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95"/>
      <c r="BD177" s="95"/>
      <c r="BE177" s="95"/>
      <c r="BF177" s="95"/>
      <c r="BG177" s="95"/>
      <c r="BH177" s="95"/>
      <c r="BI177" s="95"/>
      <c r="BJ177" s="95"/>
      <c r="BK177" s="95"/>
      <c r="BL177" s="95"/>
      <c r="BM177" s="95"/>
      <c r="BN177" s="95"/>
      <c r="BO177" s="95"/>
      <c r="BP177" s="95"/>
      <c r="BQ177" s="95"/>
      <c r="BR177" s="95"/>
      <c r="BS177" s="95"/>
      <c r="BT177" s="95"/>
      <c r="BU177" s="95"/>
      <c r="BV177" s="95"/>
      <c r="BW177" s="95"/>
      <c r="BX177" s="95"/>
      <c r="BY177" s="95"/>
      <c r="BZ177" s="95"/>
      <c r="CA177" s="95"/>
      <c r="CB177" s="95"/>
      <c r="CC177" s="95"/>
      <c r="CD177" s="95"/>
      <c r="CE177" s="95"/>
      <c r="CF177" s="95"/>
      <c r="CG177" s="95"/>
      <c r="CH177" s="95"/>
    </row>
    <row r="178" spans="1:86" s="96" customFormat="1" ht="12.75">
      <c r="A178" s="334">
        <f t="shared" si="23"/>
        <v>170</v>
      </c>
      <c r="B178" s="103">
        <f>'Ameacas-Pré-Resposta'!B178</f>
        <v>0</v>
      </c>
      <c r="C178" s="100">
        <f>'Ameacas-Pré-Resposta'!C178</f>
        <v>0</v>
      </c>
      <c r="D178" s="100">
        <f>'Ameacas-Pré-Resposta'!D178</f>
        <v>0</v>
      </c>
      <c r="E178" s="100">
        <f>'Ameacas-Pré-Resposta'!E178</f>
        <v>0</v>
      </c>
      <c r="F178" s="99">
        <f>'Resposta-Ameacas'!J180</f>
        <v>0</v>
      </c>
      <c r="G178" s="92">
        <f>'Resposta-Ameacas'!K180</f>
        <v>0</v>
      </c>
      <c r="H178" s="140">
        <f t="shared" si="20"/>
        <v>0</v>
      </c>
      <c r="I178" s="140">
        <f t="shared" si="21"/>
        <v>0</v>
      </c>
      <c r="J178" s="335">
        <f t="shared" si="22"/>
      </c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  <c r="BP178" s="95"/>
      <c r="BQ178" s="95"/>
      <c r="BR178" s="95"/>
      <c r="BS178" s="95"/>
      <c r="BT178" s="95"/>
      <c r="BU178" s="95"/>
      <c r="BV178" s="95"/>
      <c r="BW178" s="95"/>
      <c r="BX178" s="95"/>
      <c r="BY178" s="95"/>
      <c r="BZ178" s="95"/>
      <c r="CA178" s="95"/>
      <c r="CB178" s="95"/>
      <c r="CC178" s="95"/>
      <c r="CD178" s="95"/>
      <c r="CE178" s="95"/>
      <c r="CF178" s="95"/>
      <c r="CG178" s="95"/>
      <c r="CH178" s="95"/>
    </row>
    <row r="179" spans="1:86" s="96" customFormat="1" ht="12.75">
      <c r="A179" s="334">
        <f t="shared" si="23"/>
        <v>171</v>
      </c>
      <c r="B179" s="103">
        <f>'Ameacas-Pré-Resposta'!B179</f>
        <v>0</v>
      </c>
      <c r="C179" s="100">
        <f>'Ameacas-Pré-Resposta'!C179</f>
        <v>0</v>
      </c>
      <c r="D179" s="100">
        <f>'Ameacas-Pré-Resposta'!D179</f>
        <v>0</v>
      </c>
      <c r="E179" s="100">
        <f>'Ameacas-Pré-Resposta'!E179</f>
        <v>0</v>
      </c>
      <c r="F179" s="99">
        <f>'Resposta-Ameacas'!J181</f>
        <v>0</v>
      </c>
      <c r="G179" s="92">
        <f>'Resposta-Ameacas'!K181</f>
        <v>0</v>
      </c>
      <c r="H179" s="140">
        <f t="shared" si="20"/>
        <v>0</v>
      </c>
      <c r="I179" s="140">
        <f t="shared" si="21"/>
        <v>0</v>
      </c>
      <c r="J179" s="335">
        <f t="shared" si="22"/>
      </c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95"/>
      <c r="BU179" s="95"/>
      <c r="BV179" s="95"/>
      <c r="BW179" s="95"/>
      <c r="BX179" s="95"/>
      <c r="BY179" s="95"/>
      <c r="BZ179" s="95"/>
      <c r="CA179" s="95"/>
      <c r="CB179" s="95"/>
      <c r="CC179" s="95"/>
      <c r="CD179" s="95"/>
      <c r="CE179" s="95"/>
      <c r="CF179" s="95"/>
      <c r="CG179" s="95"/>
      <c r="CH179" s="95"/>
    </row>
    <row r="180" spans="1:86" s="96" customFormat="1" ht="12.75">
      <c r="A180" s="334">
        <f t="shared" si="23"/>
        <v>172</v>
      </c>
      <c r="B180" s="103">
        <f>'Ameacas-Pré-Resposta'!B180</f>
        <v>0</v>
      </c>
      <c r="C180" s="100">
        <f>'Ameacas-Pré-Resposta'!C180</f>
        <v>0</v>
      </c>
      <c r="D180" s="100">
        <f>'Ameacas-Pré-Resposta'!D180</f>
        <v>0</v>
      </c>
      <c r="E180" s="100">
        <f>'Ameacas-Pré-Resposta'!E180</f>
        <v>0</v>
      </c>
      <c r="F180" s="99">
        <f>'Resposta-Ameacas'!J182</f>
        <v>0</v>
      </c>
      <c r="G180" s="92">
        <f>'Resposta-Ameacas'!K182</f>
        <v>0</v>
      </c>
      <c r="H180" s="140">
        <f t="shared" si="20"/>
        <v>0</v>
      </c>
      <c r="I180" s="140">
        <f t="shared" si="21"/>
        <v>0</v>
      </c>
      <c r="J180" s="335">
        <f t="shared" si="22"/>
      </c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95"/>
      <c r="BD180" s="95"/>
      <c r="BE180" s="95"/>
      <c r="BF180" s="95"/>
      <c r="BG180" s="95"/>
      <c r="BH180" s="95"/>
      <c r="BI180" s="95"/>
      <c r="BJ180" s="95"/>
      <c r="BK180" s="95"/>
      <c r="BL180" s="95"/>
      <c r="BM180" s="95"/>
      <c r="BN180" s="95"/>
      <c r="BO180" s="95"/>
      <c r="BP180" s="95"/>
      <c r="BQ180" s="95"/>
      <c r="BR180" s="95"/>
      <c r="BS180" s="95"/>
      <c r="BT180" s="95"/>
      <c r="BU180" s="95"/>
      <c r="BV180" s="95"/>
      <c r="BW180" s="95"/>
      <c r="BX180" s="95"/>
      <c r="BY180" s="95"/>
      <c r="BZ180" s="95"/>
      <c r="CA180" s="95"/>
      <c r="CB180" s="95"/>
      <c r="CC180" s="95"/>
      <c r="CD180" s="95"/>
      <c r="CE180" s="95"/>
      <c r="CF180" s="95"/>
      <c r="CG180" s="95"/>
      <c r="CH180" s="95"/>
    </row>
    <row r="181" spans="1:86" s="96" customFormat="1" ht="12.75">
      <c r="A181" s="334">
        <f t="shared" si="23"/>
        <v>173</v>
      </c>
      <c r="B181" s="103">
        <f>'Ameacas-Pré-Resposta'!B181</f>
        <v>0</v>
      </c>
      <c r="C181" s="100">
        <f>'Ameacas-Pré-Resposta'!C181</f>
        <v>0</v>
      </c>
      <c r="D181" s="100">
        <f>'Ameacas-Pré-Resposta'!D181</f>
        <v>0</v>
      </c>
      <c r="E181" s="100">
        <f>'Ameacas-Pré-Resposta'!E181</f>
        <v>0</v>
      </c>
      <c r="F181" s="99">
        <f>'Resposta-Ameacas'!J183</f>
        <v>0</v>
      </c>
      <c r="G181" s="92">
        <f>'Resposta-Ameacas'!K183</f>
        <v>0</v>
      </c>
      <c r="H181" s="140">
        <f t="shared" si="20"/>
        <v>0</v>
      </c>
      <c r="I181" s="140">
        <f t="shared" si="21"/>
        <v>0</v>
      </c>
      <c r="J181" s="335">
        <f t="shared" si="22"/>
      </c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95"/>
      <c r="BD181" s="95"/>
      <c r="BE181" s="95"/>
      <c r="BF181" s="95"/>
      <c r="BG181" s="95"/>
      <c r="BH181" s="95"/>
      <c r="BI181" s="95"/>
      <c r="BJ181" s="95"/>
      <c r="BK181" s="95"/>
      <c r="BL181" s="95"/>
      <c r="BM181" s="95"/>
      <c r="BN181" s="95"/>
      <c r="BO181" s="95"/>
      <c r="BP181" s="95"/>
      <c r="BQ181" s="95"/>
      <c r="BR181" s="95"/>
      <c r="BS181" s="95"/>
      <c r="BT181" s="95"/>
      <c r="BU181" s="95"/>
      <c r="BV181" s="95"/>
      <c r="BW181" s="95"/>
      <c r="BX181" s="95"/>
      <c r="BY181" s="95"/>
      <c r="BZ181" s="95"/>
      <c r="CA181" s="95"/>
      <c r="CB181" s="95"/>
      <c r="CC181" s="95"/>
      <c r="CD181" s="95"/>
      <c r="CE181" s="95"/>
      <c r="CF181" s="95"/>
      <c r="CG181" s="95"/>
      <c r="CH181" s="95"/>
    </row>
    <row r="182" spans="1:86" s="96" customFormat="1" ht="12.75">
      <c r="A182" s="334">
        <f t="shared" si="23"/>
        <v>174</v>
      </c>
      <c r="B182" s="103">
        <f>'Ameacas-Pré-Resposta'!B182</f>
        <v>0</v>
      </c>
      <c r="C182" s="100">
        <f>'Ameacas-Pré-Resposta'!C182</f>
        <v>0</v>
      </c>
      <c r="D182" s="100">
        <f>'Ameacas-Pré-Resposta'!D182</f>
        <v>0</v>
      </c>
      <c r="E182" s="100">
        <f>'Ameacas-Pré-Resposta'!E182</f>
        <v>0</v>
      </c>
      <c r="F182" s="99">
        <f>'Resposta-Ameacas'!J184</f>
        <v>0</v>
      </c>
      <c r="G182" s="92">
        <f>'Resposta-Ameacas'!K184</f>
        <v>0</v>
      </c>
      <c r="H182" s="140">
        <f t="shared" si="20"/>
        <v>0</v>
      </c>
      <c r="I182" s="140">
        <f t="shared" si="21"/>
        <v>0</v>
      </c>
      <c r="J182" s="335">
        <f t="shared" si="22"/>
      </c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5"/>
      <c r="BJ182" s="95"/>
      <c r="BK182" s="95"/>
      <c r="BL182" s="95"/>
      <c r="BM182" s="95"/>
      <c r="BN182" s="95"/>
      <c r="BO182" s="95"/>
      <c r="BP182" s="95"/>
      <c r="BQ182" s="95"/>
      <c r="BR182" s="95"/>
      <c r="BS182" s="95"/>
      <c r="BT182" s="95"/>
      <c r="BU182" s="95"/>
      <c r="BV182" s="95"/>
      <c r="BW182" s="95"/>
      <c r="BX182" s="95"/>
      <c r="BY182" s="95"/>
      <c r="BZ182" s="95"/>
      <c r="CA182" s="95"/>
      <c r="CB182" s="95"/>
      <c r="CC182" s="95"/>
      <c r="CD182" s="95"/>
      <c r="CE182" s="95"/>
      <c r="CF182" s="95"/>
      <c r="CG182" s="95"/>
      <c r="CH182" s="95"/>
    </row>
    <row r="183" spans="1:86" s="96" customFormat="1" ht="12.75">
      <c r="A183" s="334">
        <f t="shared" si="23"/>
        <v>175</v>
      </c>
      <c r="B183" s="103">
        <f>'Ameacas-Pré-Resposta'!B183</f>
        <v>0</v>
      </c>
      <c r="C183" s="100">
        <f>'Ameacas-Pré-Resposta'!C183</f>
        <v>0</v>
      </c>
      <c r="D183" s="100">
        <f>'Ameacas-Pré-Resposta'!D183</f>
        <v>0</v>
      </c>
      <c r="E183" s="100">
        <f>'Ameacas-Pré-Resposta'!E183</f>
        <v>0</v>
      </c>
      <c r="F183" s="99">
        <f>'Resposta-Ameacas'!J185</f>
        <v>0</v>
      </c>
      <c r="G183" s="92">
        <f>'Resposta-Ameacas'!K185</f>
        <v>0</v>
      </c>
      <c r="H183" s="140">
        <f t="shared" si="20"/>
        <v>0</v>
      </c>
      <c r="I183" s="140">
        <f t="shared" si="21"/>
        <v>0</v>
      </c>
      <c r="J183" s="335">
        <f t="shared" si="22"/>
      </c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  <c r="BN183" s="95"/>
      <c r="BO183" s="95"/>
      <c r="BP183" s="95"/>
      <c r="BQ183" s="95"/>
      <c r="BR183" s="95"/>
      <c r="BS183" s="95"/>
      <c r="BT183" s="95"/>
      <c r="BU183" s="95"/>
      <c r="BV183" s="95"/>
      <c r="BW183" s="95"/>
      <c r="BX183" s="95"/>
      <c r="BY183" s="95"/>
      <c r="BZ183" s="95"/>
      <c r="CA183" s="95"/>
      <c r="CB183" s="95"/>
      <c r="CC183" s="95"/>
      <c r="CD183" s="95"/>
      <c r="CE183" s="95"/>
      <c r="CF183" s="95"/>
      <c r="CG183" s="95"/>
      <c r="CH183" s="95"/>
    </row>
    <row r="184" spans="1:86" s="96" customFormat="1" ht="12.75">
      <c r="A184" s="334">
        <f t="shared" si="23"/>
        <v>176</v>
      </c>
      <c r="B184" s="103">
        <f>'Ameacas-Pré-Resposta'!B184</f>
        <v>0</v>
      </c>
      <c r="C184" s="100">
        <f>'Ameacas-Pré-Resposta'!C184</f>
        <v>0</v>
      </c>
      <c r="D184" s="100">
        <f>'Ameacas-Pré-Resposta'!D184</f>
        <v>0</v>
      </c>
      <c r="E184" s="100">
        <f>'Ameacas-Pré-Resposta'!E184</f>
        <v>0</v>
      </c>
      <c r="F184" s="99">
        <f>'Resposta-Ameacas'!J186</f>
        <v>0</v>
      </c>
      <c r="G184" s="92">
        <f>'Resposta-Ameacas'!K186</f>
        <v>0</v>
      </c>
      <c r="H184" s="140">
        <f t="shared" si="20"/>
        <v>0</v>
      </c>
      <c r="I184" s="140">
        <f t="shared" si="21"/>
        <v>0</v>
      </c>
      <c r="J184" s="335">
        <f t="shared" si="22"/>
      </c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  <c r="BN184" s="95"/>
      <c r="BO184" s="95"/>
      <c r="BP184" s="95"/>
      <c r="BQ184" s="95"/>
      <c r="BR184" s="95"/>
      <c r="BS184" s="95"/>
      <c r="BT184" s="95"/>
      <c r="BU184" s="95"/>
      <c r="BV184" s="95"/>
      <c r="BW184" s="95"/>
      <c r="BX184" s="95"/>
      <c r="BY184" s="95"/>
      <c r="BZ184" s="95"/>
      <c r="CA184" s="95"/>
      <c r="CB184" s="95"/>
      <c r="CC184" s="95"/>
      <c r="CD184" s="95"/>
      <c r="CE184" s="95"/>
      <c r="CF184" s="95"/>
      <c r="CG184" s="95"/>
      <c r="CH184" s="95"/>
    </row>
    <row r="185" spans="1:86" s="96" customFormat="1" ht="12.75">
      <c r="A185" s="334">
        <f t="shared" si="23"/>
        <v>177</v>
      </c>
      <c r="B185" s="103">
        <f>'Ameacas-Pré-Resposta'!B185</f>
        <v>0</v>
      </c>
      <c r="C185" s="100">
        <f>'Ameacas-Pré-Resposta'!C185</f>
        <v>0</v>
      </c>
      <c r="D185" s="100">
        <f>'Ameacas-Pré-Resposta'!D185</f>
        <v>0</v>
      </c>
      <c r="E185" s="100">
        <f>'Ameacas-Pré-Resposta'!E185</f>
        <v>0</v>
      </c>
      <c r="F185" s="99">
        <f>'Resposta-Ameacas'!J187</f>
        <v>0</v>
      </c>
      <c r="G185" s="92">
        <f>'Resposta-Ameacas'!K187</f>
        <v>0</v>
      </c>
      <c r="H185" s="140">
        <f t="shared" si="20"/>
        <v>0</v>
      </c>
      <c r="I185" s="140">
        <f t="shared" si="21"/>
        <v>0</v>
      </c>
      <c r="J185" s="335">
        <f t="shared" si="22"/>
      </c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  <c r="BP185" s="95"/>
      <c r="BQ185" s="95"/>
      <c r="BR185" s="95"/>
      <c r="BS185" s="95"/>
      <c r="BT185" s="95"/>
      <c r="BU185" s="95"/>
      <c r="BV185" s="95"/>
      <c r="BW185" s="95"/>
      <c r="BX185" s="95"/>
      <c r="BY185" s="95"/>
      <c r="BZ185" s="95"/>
      <c r="CA185" s="95"/>
      <c r="CB185" s="95"/>
      <c r="CC185" s="95"/>
      <c r="CD185" s="95"/>
      <c r="CE185" s="95"/>
      <c r="CF185" s="95"/>
      <c r="CG185" s="95"/>
      <c r="CH185" s="95"/>
    </row>
    <row r="186" spans="1:86" s="96" customFormat="1" ht="12.75">
      <c r="A186" s="334">
        <f t="shared" si="23"/>
        <v>178</v>
      </c>
      <c r="B186" s="103">
        <f>'Ameacas-Pré-Resposta'!B186</f>
        <v>0</v>
      </c>
      <c r="C186" s="100">
        <f>'Ameacas-Pré-Resposta'!C186</f>
        <v>0</v>
      </c>
      <c r="D186" s="100">
        <f>'Ameacas-Pré-Resposta'!D186</f>
        <v>0</v>
      </c>
      <c r="E186" s="100">
        <f>'Ameacas-Pré-Resposta'!E186</f>
        <v>0</v>
      </c>
      <c r="F186" s="99">
        <f>'Resposta-Ameacas'!J188</f>
        <v>0</v>
      </c>
      <c r="G186" s="92">
        <f>'Resposta-Ameacas'!K188</f>
        <v>0</v>
      </c>
      <c r="H186" s="140">
        <f t="shared" si="20"/>
        <v>0</v>
      </c>
      <c r="I186" s="140">
        <f t="shared" si="21"/>
        <v>0</v>
      </c>
      <c r="J186" s="335">
        <f t="shared" si="22"/>
      </c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  <c r="BP186" s="95"/>
      <c r="BQ186" s="95"/>
      <c r="BR186" s="95"/>
      <c r="BS186" s="95"/>
      <c r="BT186" s="95"/>
      <c r="BU186" s="95"/>
      <c r="BV186" s="95"/>
      <c r="BW186" s="95"/>
      <c r="BX186" s="95"/>
      <c r="BY186" s="95"/>
      <c r="BZ186" s="95"/>
      <c r="CA186" s="95"/>
      <c r="CB186" s="95"/>
      <c r="CC186" s="95"/>
      <c r="CD186" s="95"/>
      <c r="CE186" s="95"/>
      <c r="CF186" s="95"/>
      <c r="CG186" s="95"/>
      <c r="CH186" s="95"/>
    </row>
    <row r="187" spans="1:86" s="96" customFormat="1" ht="12.75">
      <c r="A187" s="334">
        <f t="shared" si="23"/>
        <v>179</v>
      </c>
      <c r="B187" s="103">
        <f>'Ameacas-Pré-Resposta'!B187</f>
        <v>0</v>
      </c>
      <c r="C187" s="100">
        <f>'Ameacas-Pré-Resposta'!C187</f>
        <v>0</v>
      </c>
      <c r="D187" s="100">
        <f>'Ameacas-Pré-Resposta'!D187</f>
        <v>0</v>
      </c>
      <c r="E187" s="100">
        <f>'Ameacas-Pré-Resposta'!E187</f>
        <v>0</v>
      </c>
      <c r="F187" s="99">
        <f>'Resposta-Ameacas'!J189</f>
        <v>0</v>
      </c>
      <c r="G187" s="92">
        <f>'Resposta-Ameacas'!K189</f>
        <v>0</v>
      </c>
      <c r="H187" s="140">
        <f t="shared" si="20"/>
        <v>0</v>
      </c>
      <c r="I187" s="140">
        <f t="shared" si="21"/>
        <v>0</v>
      </c>
      <c r="J187" s="335">
        <f t="shared" si="22"/>
      </c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  <c r="AW187" s="95"/>
      <c r="AX187" s="95"/>
      <c r="AY187" s="95"/>
      <c r="AZ187" s="95"/>
      <c r="BA187" s="95"/>
      <c r="BB187" s="95"/>
      <c r="BC187" s="95"/>
      <c r="BD187" s="95"/>
      <c r="BE187" s="95"/>
      <c r="BF187" s="95"/>
      <c r="BG187" s="95"/>
      <c r="BH187" s="95"/>
      <c r="BI187" s="95"/>
      <c r="BJ187" s="95"/>
      <c r="BK187" s="95"/>
      <c r="BL187" s="95"/>
      <c r="BM187" s="95"/>
      <c r="BN187" s="95"/>
      <c r="BO187" s="95"/>
      <c r="BP187" s="95"/>
      <c r="BQ187" s="95"/>
      <c r="BR187" s="95"/>
      <c r="BS187" s="95"/>
      <c r="BT187" s="95"/>
      <c r="BU187" s="95"/>
      <c r="BV187" s="95"/>
      <c r="BW187" s="95"/>
      <c r="BX187" s="95"/>
      <c r="BY187" s="95"/>
      <c r="BZ187" s="95"/>
      <c r="CA187" s="95"/>
      <c r="CB187" s="95"/>
      <c r="CC187" s="95"/>
      <c r="CD187" s="95"/>
      <c r="CE187" s="95"/>
      <c r="CF187" s="95"/>
      <c r="CG187" s="95"/>
      <c r="CH187" s="95"/>
    </row>
    <row r="188" spans="1:86" s="96" customFormat="1" ht="12.75">
      <c r="A188" s="334">
        <f t="shared" si="23"/>
        <v>180</v>
      </c>
      <c r="B188" s="103">
        <f>'Ameacas-Pré-Resposta'!B188</f>
        <v>0</v>
      </c>
      <c r="C188" s="100">
        <f>'Ameacas-Pré-Resposta'!C188</f>
        <v>0</v>
      </c>
      <c r="D188" s="100">
        <f>'Ameacas-Pré-Resposta'!D188</f>
        <v>0</v>
      </c>
      <c r="E188" s="100">
        <f>'Ameacas-Pré-Resposta'!E188</f>
        <v>0</v>
      </c>
      <c r="F188" s="99">
        <f>'Resposta-Ameacas'!J190</f>
        <v>0</v>
      </c>
      <c r="G188" s="92">
        <f>'Resposta-Ameacas'!K190</f>
        <v>0</v>
      </c>
      <c r="H188" s="140">
        <f t="shared" si="20"/>
        <v>0</v>
      </c>
      <c r="I188" s="140">
        <f t="shared" si="21"/>
        <v>0</v>
      </c>
      <c r="J188" s="335">
        <f t="shared" si="22"/>
      </c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95"/>
      <c r="AY188" s="95"/>
      <c r="AZ188" s="95"/>
      <c r="BA188" s="95"/>
      <c r="BB188" s="95"/>
      <c r="BC188" s="95"/>
      <c r="BD188" s="95"/>
      <c r="BE188" s="95"/>
      <c r="BF188" s="95"/>
      <c r="BG188" s="95"/>
      <c r="BH188" s="95"/>
      <c r="BI188" s="95"/>
      <c r="BJ188" s="95"/>
      <c r="BK188" s="95"/>
      <c r="BL188" s="95"/>
      <c r="BM188" s="95"/>
      <c r="BN188" s="95"/>
      <c r="BO188" s="95"/>
      <c r="BP188" s="95"/>
      <c r="BQ188" s="95"/>
      <c r="BR188" s="95"/>
      <c r="BS188" s="95"/>
      <c r="BT188" s="95"/>
      <c r="BU188" s="95"/>
      <c r="BV188" s="95"/>
      <c r="BW188" s="95"/>
      <c r="BX188" s="95"/>
      <c r="BY188" s="95"/>
      <c r="BZ188" s="95"/>
      <c r="CA188" s="95"/>
      <c r="CB188" s="95"/>
      <c r="CC188" s="95"/>
      <c r="CD188" s="95"/>
      <c r="CE188" s="95"/>
      <c r="CF188" s="95"/>
      <c r="CG188" s="95"/>
      <c r="CH188" s="95"/>
    </row>
    <row r="189" spans="1:86" s="96" customFormat="1" ht="12.75">
      <c r="A189" s="334">
        <f t="shared" si="23"/>
        <v>181</v>
      </c>
      <c r="B189" s="103">
        <f>'Ameacas-Pré-Resposta'!B189</f>
        <v>0</v>
      </c>
      <c r="C189" s="100">
        <f>'Ameacas-Pré-Resposta'!C189</f>
        <v>0</v>
      </c>
      <c r="D189" s="100">
        <f>'Ameacas-Pré-Resposta'!D189</f>
        <v>0</v>
      </c>
      <c r="E189" s="100">
        <f>'Ameacas-Pré-Resposta'!E189</f>
        <v>0</v>
      </c>
      <c r="F189" s="99">
        <f>'Resposta-Ameacas'!J191</f>
        <v>0</v>
      </c>
      <c r="G189" s="92">
        <f>'Resposta-Ameacas'!K191</f>
        <v>0</v>
      </c>
      <c r="H189" s="140">
        <f t="shared" si="20"/>
        <v>0</v>
      </c>
      <c r="I189" s="140">
        <f t="shared" si="21"/>
        <v>0</v>
      </c>
      <c r="J189" s="335">
        <f t="shared" si="22"/>
      </c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95"/>
      <c r="BD189" s="95"/>
      <c r="BE189" s="95"/>
      <c r="BF189" s="95"/>
      <c r="BG189" s="95"/>
      <c r="BH189" s="95"/>
      <c r="BI189" s="95"/>
      <c r="BJ189" s="95"/>
      <c r="BK189" s="95"/>
      <c r="BL189" s="95"/>
      <c r="BM189" s="95"/>
      <c r="BN189" s="95"/>
      <c r="BO189" s="95"/>
      <c r="BP189" s="95"/>
      <c r="BQ189" s="95"/>
      <c r="BR189" s="95"/>
      <c r="BS189" s="95"/>
      <c r="BT189" s="95"/>
      <c r="BU189" s="95"/>
      <c r="BV189" s="95"/>
      <c r="BW189" s="95"/>
      <c r="BX189" s="95"/>
      <c r="BY189" s="95"/>
      <c r="BZ189" s="95"/>
      <c r="CA189" s="95"/>
      <c r="CB189" s="95"/>
      <c r="CC189" s="95"/>
      <c r="CD189" s="95"/>
      <c r="CE189" s="95"/>
      <c r="CF189" s="95"/>
      <c r="CG189" s="95"/>
      <c r="CH189" s="95"/>
    </row>
    <row r="190" spans="1:86" s="96" customFormat="1" ht="12.75">
      <c r="A190" s="334">
        <f t="shared" si="23"/>
        <v>182</v>
      </c>
      <c r="B190" s="103">
        <f>'Ameacas-Pré-Resposta'!B190</f>
        <v>0</v>
      </c>
      <c r="C190" s="100">
        <f>'Ameacas-Pré-Resposta'!C190</f>
        <v>0</v>
      </c>
      <c r="D190" s="100">
        <f>'Ameacas-Pré-Resposta'!D190</f>
        <v>0</v>
      </c>
      <c r="E190" s="100">
        <f>'Ameacas-Pré-Resposta'!E190</f>
        <v>0</v>
      </c>
      <c r="F190" s="99">
        <f>'Resposta-Ameacas'!J192</f>
        <v>0</v>
      </c>
      <c r="G190" s="92">
        <f>'Resposta-Ameacas'!K192</f>
        <v>0</v>
      </c>
      <c r="H190" s="140">
        <f t="shared" si="20"/>
        <v>0</v>
      </c>
      <c r="I190" s="140">
        <f t="shared" si="21"/>
        <v>0</v>
      </c>
      <c r="J190" s="335">
        <f t="shared" si="22"/>
      </c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5"/>
      <c r="BJ190" s="95"/>
      <c r="BK190" s="95"/>
      <c r="BL190" s="95"/>
      <c r="BM190" s="95"/>
      <c r="BN190" s="95"/>
      <c r="BO190" s="95"/>
      <c r="BP190" s="95"/>
      <c r="BQ190" s="95"/>
      <c r="BR190" s="95"/>
      <c r="BS190" s="95"/>
      <c r="BT190" s="95"/>
      <c r="BU190" s="95"/>
      <c r="BV190" s="95"/>
      <c r="BW190" s="95"/>
      <c r="BX190" s="95"/>
      <c r="BY190" s="95"/>
      <c r="BZ190" s="95"/>
      <c r="CA190" s="95"/>
      <c r="CB190" s="95"/>
      <c r="CC190" s="95"/>
      <c r="CD190" s="95"/>
      <c r="CE190" s="95"/>
      <c r="CF190" s="95"/>
      <c r="CG190" s="95"/>
      <c r="CH190" s="95"/>
    </row>
    <row r="191" spans="1:86" s="96" customFormat="1" ht="12.75">
      <c r="A191" s="334">
        <f t="shared" si="23"/>
        <v>183</v>
      </c>
      <c r="B191" s="103">
        <f>'Ameacas-Pré-Resposta'!B191</f>
        <v>0</v>
      </c>
      <c r="C191" s="100">
        <f>'Ameacas-Pré-Resposta'!C191</f>
        <v>0</v>
      </c>
      <c r="D191" s="100">
        <f>'Ameacas-Pré-Resposta'!D191</f>
        <v>0</v>
      </c>
      <c r="E191" s="100">
        <f>'Ameacas-Pré-Resposta'!E191</f>
        <v>0</v>
      </c>
      <c r="F191" s="99">
        <f>'Resposta-Ameacas'!J193</f>
        <v>0</v>
      </c>
      <c r="G191" s="92">
        <f>'Resposta-Ameacas'!K193</f>
        <v>0</v>
      </c>
      <c r="H191" s="140">
        <f t="shared" si="20"/>
        <v>0</v>
      </c>
      <c r="I191" s="140">
        <f t="shared" si="21"/>
        <v>0</v>
      </c>
      <c r="J191" s="335">
        <f t="shared" si="22"/>
      </c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  <c r="BM191" s="95"/>
      <c r="BN191" s="95"/>
      <c r="BO191" s="95"/>
      <c r="BP191" s="95"/>
      <c r="BQ191" s="95"/>
      <c r="BR191" s="95"/>
      <c r="BS191" s="95"/>
      <c r="BT191" s="95"/>
      <c r="BU191" s="95"/>
      <c r="BV191" s="95"/>
      <c r="BW191" s="95"/>
      <c r="BX191" s="95"/>
      <c r="BY191" s="95"/>
      <c r="BZ191" s="95"/>
      <c r="CA191" s="95"/>
      <c r="CB191" s="95"/>
      <c r="CC191" s="95"/>
      <c r="CD191" s="95"/>
      <c r="CE191" s="95"/>
      <c r="CF191" s="95"/>
      <c r="CG191" s="95"/>
      <c r="CH191" s="95"/>
    </row>
    <row r="192" spans="1:86" s="96" customFormat="1" ht="12.75">
      <c r="A192" s="334">
        <f t="shared" si="23"/>
        <v>184</v>
      </c>
      <c r="B192" s="103">
        <f>'Ameacas-Pré-Resposta'!B192</f>
        <v>0</v>
      </c>
      <c r="C192" s="100">
        <f>'Ameacas-Pré-Resposta'!C192</f>
        <v>0</v>
      </c>
      <c r="D192" s="100">
        <f>'Ameacas-Pré-Resposta'!D192</f>
        <v>0</v>
      </c>
      <c r="E192" s="100">
        <f>'Ameacas-Pré-Resposta'!E192</f>
        <v>0</v>
      </c>
      <c r="F192" s="99">
        <f>'Resposta-Ameacas'!J194</f>
        <v>0</v>
      </c>
      <c r="G192" s="92">
        <f>'Resposta-Ameacas'!K194</f>
        <v>0</v>
      </c>
      <c r="H192" s="140">
        <f t="shared" si="20"/>
        <v>0</v>
      </c>
      <c r="I192" s="140">
        <f t="shared" si="21"/>
        <v>0</v>
      </c>
      <c r="J192" s="335">
        <f t="shared" si="22"/>
      </c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  <c r="BN192" s="95"/>
      <c r="BO192" s="95"/>
      <c r="BP192" s="95"/>
      <c r="BQ192" s="95"/>
      <c r="BR192" s="95"/>
      <c r="BS192" s="95"/>
      <c r="BT192" s="95"/>
      <c r="BU192" s="95"/>
      <c r="BV192" s="95"/>
      <c r="BW192" s="95"/>
      <c r="BX192" s="95"/>
      <c r="BY192" s="95"/>
      <c r="BZ192" s="95"/>
      <c r="CA192" s="95"/>
      <c r="CB192" s="95"/>
      <c r="CC192" s="95"/>
      <c r="CD192" s="95"/>
      <c r="CE192" s="95"/>
      <c r="CF192" s="95"/>
      <c r="CG192" s="95"/>
      <c r="CH192" s="95"/>
    </row>
    <row r="193" spans="1:86" s="96" customFormat="1" ht="12.75">
      <c r="A193" s="334">
        <f t="shared" si="23"/>
        <v>185</v>
      </c>
      <c r="B193" s="103">
        <f>'Ameacas-Pré-Resposta'!B193</f>
        <v>0</v>
      </c>
      <c r="C193" s="100">
        <f>'Ameacas-Pré-Resposta'!C193</f>
        <v>0</v>
      </c>
      <c r="D193" s="100">
        <f>'Ameacas-Pré-Resposta'!D193</f>
        <v>0</v>
      </c>
      <c r="E193" s="100">
        <f>'Ameacas-Pré-Resposta'!E193</f>
        <v>0</v>
      </c>
      <c r="F193" s="99">
        <f>'Resposta-Ameacas'!J195</f>
        <v>0</v>
      </c>
      <c r="G193" s="92">
        <f>'Resposta-Ameacas'!K195</f>
        <v>0</v>
      </c>
      <c r="H193" s="140">
        <f t="shared" si="20"/>
        <v>0</v>
      </c>
      <c r="I193" s="140">
        <f t="shared" si="21"/>
        <v>0</v>
      </c>
      <c r="J193" s="335">
        <f t="shared" si="22"/>
      </c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95"/>
      <c r="BR193" s="95"/>
      <c r="BS193" s="95"/>
      <c r="BT193" s="95"/>
      <c r="BU193" s="95"/>
      <c r="BV193" s="95"/>
      <c r="BW193" s="95"/>
      <c r="BX193" s="95"/>
      <c r="BY193" s="95"/>
      <c r="BZ193" s="95"/>
      <c r="CA193" s="95"/>
      <c r="CB193" s="95"/>
      <c r="CC193" s="95"/>
      <c r="CD193" s="95"/>
      <c r="CE193" s="95"/>
      <c r="CF193" s="95"/>
      <c r="CG193" s="95"/>
      <c r="CH193" s="95"/>
    </row>
    <row r="194" spans="1:86" s="96" customFormat="1" ht="12.75">
      <c r="A194" s="334">
        <f t="shared" si="23"/>
        <v>186</v>
      </c>
      <c r="B194" s="103">
        <f>'Ameacas-Pré-Resposta'!B194</f>
        <v>0</v>
      </c>
      <c r="C194" s="100">
        <f>'Ameacas-Pré-Resposta'!C194</f>
        <v>0</v>
      </c>
      <c r="D194" s="100">
        <f>'Ameacas-Pré-Resposta'!D194</f>
        <v>0</v>
      </c>
      <c r="E194" s="100">
        <f>'Ameacas-Pré-Resposta'!E194</f>
        <v>0</v>
      </c>
      <c r="F194" s="99">
        <f>'Resposta-Ameacas'!J196</f>
        <v>0</v>
      </c>
      <c r="G194" s="92">
        <f>'Resposta-Ameacas'!K196</f>
        <v>0</v>
      </c>
      <c r="H194" s="140">
        <f t="shared" si="20"/>
        <v>0</v>
      </c>
      <c r="I194" s="140">
        <f t="shared" si="21"/>
        <v>0</v>
      </c>
      <c r="J194" s="335">
        <f t="shared" si="22"/>
      </c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  <c r="BN194" s="95"/>
      <c r="BO194" s="95"/>
      <c r="BP194" s="95"/>
      <c r="BQ194" s="95"/>
      <c r="BR194" s="95"/>
      <c r="BS194" s="95"/>
      <c r="BT194" s="95"/>
      <c r="BU194" s="95"/>
      <c r="BV194" s="95"/>
      <c r="BW194" s="95"/>
      <c r="BX194" s="95"/>
      <c r="BY194" s="95"/>
      <c r="BZ194" s="95"/>
      <c r="CA194" s="95"/>
      <c r="CB194" s="95"/>
      <c r="CC194" s="95"/>
      <c r="CD194" s="95"/>
      <c r="CE194" s="95"/>
      <c r="CF194" s="95"/>
      <c r="CG194" s="95"/>
      <c r="CH194" s="95"/>
    </row>
    <row r="195" spans="1:86" s="96" customFormat="1" ht="12.75">
      <c r="A195" s="334">
        <f t="shared" si="23"/>
        <v>187</v>
      </c>
      <c r="B195" s="103">
        <f>'Ameacas-Pré-Resposta'!B195</f>
        <v>0</v>
      </c>
      <c r="C195" s="100">
        <f>'Ameacas-Pré-Resposta'!C195</f>
        <v>0</v>
      </c>
      <c r="D195" s="100">
        <f>'Ameacas-Pré-Resposta'!D195</f>
        <v>0</v>
      </c>
      <c r="E195" s="100">
        <f>'Ameacas-Pré-Resposta'!E195</f>
        <v>0</v>
      </c>
      <c r="F195" s="99">
        <f>'Resposta-Ameacas'!J197</f>
        <v>0</v>
      </c>
      <c r="G195" s="92">
        <f>'Resposta-Ameacas'!K197</f>
        <v>0</v>
      </c>
      <c r="H195" s="140">
        <f t="shared" si="20"/>
        <v>0</v>
      </c>
      <c r="I195" s="140">
        <f t="shared" si="21"/>
        <v>0</v>
      </c>
      <c r="J195" s="335">
        <f t="shared" si="22"/>
      </c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5"/>
      <c r="BQ195" s="95"/>
      <c r="BR195" s="95"/>
      <c r="BS195" s="95"/>
      <c r="BT195" s="95"/>
      <c r="BU195" s="95"/>
      <c r="BV195" s="95"/>
      <c r="BW195" s="95"/>
      <c r="BX195" s="95"/>
      <c r="BY195" s="95"/>
      <c r="BZ195" s="95"/>
      <c r="CA195" s="95"/>
      <c r="CB195" s="95"/>
      <c r="CC195" s="95"/>
      <c r="CD195" s="95"/>
      <c r="CE195" s="95"/>
      <c r="CF195" s="95"/>
      <c r="CG195" s="95"/>
      <c r="CH195" s="95"/>
    </row>
    <row r="196" spans="1:86" s="96" customFormat="1" ht="12.75">
      <c r="A196" s="334">
        <f t="shared" si="23"/>
        <v>188</v>
      </c>
      <c r="B196" s="103">
        <f>'Ameacas-Pré-Resposta'!B196</f>
        <v>0</v>
      </c>
      <c r="C196" s="100">
        <f>'Ameacas-Pré-Resposta'!C196</f>
        <v>0</v>
      </c>
      <c r="D196" s="100">
        <f>'Ameacas-Pré-Resposta'!D196</f>
        <v>0</v>
      </c>
      <c r="E196" s="100">
        <f>'Ameacas-Pré-Resposta'!E196</f>
        <v>0</v>
      </c>
      <c r="F196" s="99">
        <f>'Resposta-Ameacas'!J198</f>
        <v>0</v>
      </c>
      <c r="G196" s="92">
        <f>'Resposta-Ameacas'!K198</f>
        <v>0</v>
      </c>
      <c r="H196" s="140">
        <f t="shared" si="20"/>
        <v>0</v>
      </c>
      <c r="I196" s="140">
        <f t="shared" si="21"/>
        <v>0</v>
      </c>
      <c r="J196" s="335">
        <f t="shared" si="22"/>
      </c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  <c r="BO196" s="95"/>
      <c r="BP196" s="95"/>
      <c r="BQ196" s="95"/>
      <c r="BR196" s="95"/>
      <c r="BS196" s="95"/>
      <c r="BT196" s="95"/>
      <c r="BU196" s="95"/>
      <c r="BV196" s="95"/>
      <c r="BW196" s="95"/>
      <c r="BX196" s="95"/>
      <c r="BY196" s="95"/>
      <c r="BZ196" s="95"/>
      <c r="CA196" s="95"/>
      <c r="CB196" s="95"/>
      <c r="CC196" s="95"/>
      <c r="CD196" s="95"/>
      <c r="CE196" s="95"/>
      <c r="CF196" s="95"/>
      <c r="CG196" s="95"/>
      <c r="CH196" s="95"/>
    </row>
    <row r="197" spans="1:86" s="96" customFormat="1" ht="12.75">
      <c r="A197" s="334">
        <f t="shared" si="23"/>
        <v>189</v>
      </c>
      <c r="B197" s="103">
        <f>'Ameacas-Pré-Resposta'!B197</f>
        <v>0</v>
      </c>
      <c r="C197" s="100">
        <f>'Ameacas-Pré-Resposta'!C197</f>
        <v>0</v>
      </c>
      <c r="D197" s="100">
        <f>'Ameacas-Pré-Resposta'!D197</f>
        <v>0</v>
      </c>
      <c r="E197" s="100">
        <f>'Ameacas-Pré-Resposta'!E197</f>
        <v>0</v>
      </c>
      <c r="F197" s="99">
        <f>'Resposta-Ameacas'!J199</f>
        <v>0</v>
      </c>
      <c r="G197" s="92">
        <f>'Resposta-Ameacas'!K199</f>
        <v>0</v>
      </c>
      <c r="H197" s="140">
        <f t="shared" si="20"/>
        <v>0</v>
      </c>
      <c r="I197" s="140">
        <f t="shared" si="21"/>
        <v>0</v>
      </c>
      <c r="J197" s="335">
        <f t="shared" si="22"/>
      </c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  <c r="BM197" s="95"/>
      <c r="BN197" s="95"/>
      <c r="BO197" s="95"/>
      <c r="BP197" s="95"/>
      <c r="BQ197" s="95"/>
      <c r="BR197" s="95"/>
      <c r="BS197" s="95"/>
      <c r="BT197" s="95"/>
      <c r="BU197" s="95"/>
      <c r="BV197" s="95"/>
      <c r="BW197" s="95"/>
      <c r="BX197" s="95"/>
      <c r="BY197" s="95"/>
      <c r="BZ197" s="95"/>
      <c r="CA197" s="95"/>
      <c r="CB197" s="95"/>
      <c r="CC197" s="95"/>
      <c r="CD197" s="95"/>
      <c r="CE197" s="95"/>
      <c r="CF197" s="95"/>
      <c r="CG197" s="95"/>
      <c r="CH197" s="95"/>
    </row>
    <row r="198" spans="1:86" s="96" customFormat="1" ht="12.75">
      <c r="A198" s="334">
        <f t="shared" si="23"/>
        <v>190</v>
      </c>
      <c r="B198" s="103">
        <f>'Ameacas-Pré-Resposta'!B198</f>
        <v>0</v>
      </c>
      <c r="C198" s="100">
        <f>'Ameacas-Pré-Resposta'!C198</f>
        <v>0</v>
      </c>
      <c r="D198" s="100">
        <f>'Ameacas-Pré-Resposta'!D198</f>
        <v>0</v>
      </c>
      <c r="E198" s="100">
        <f>'Ameacas-Pré-Resposta'!E198</f>
        <v>0</v>
      </c>
      <c r="F198" s="99">
        <f>'Resposta-Ameacas'!J200</f>
        <v>0</v>
      </c>
      <c r="G198" s="92">
        <f>'Resposta-Ameacas'!K200</f>
        <v>0</v>
      </c>
      <c r="H198" s="140">
        <f t="shared" si="20"/>
        <v>0</v>
      </c>
      <c r="I198" s="140">
        <f t="shared" si="21"/>
        <v>0</v>
      </c>
      <c r="J198" s="335">
        <f t="shared" si="22"/>
      </c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  <c r="BN198" s="95"/>
      <c r="BO198" s="95"/>
      <c r="BP198" s="95"/>
      <c r="BQ198" s="95"/>
      <c r="BR198" s="95"/>
      <c r="BS198" s="95"/>
      <c r="BT198" s="95"/>
      <c r="BU198" s="95"/>
      <c r="BV198" s="95"/>
      <c r="BW198" s="95"/>
      <c r="BX198" s="95"/>
      <c r="BY198" s="95"/>
      <c r="BZ198" s="95"/>
      <c r="CA198" s="95"/>
      <c r="CB198" s="95"/>
      <c r="CC198" s="95"/>
      <c r="CD198" s="95"/>
      <c r="CE198" s="95"/>
      <c r="CF198" s="95"/>
      <c r="CG198" s="95"/>
      <c r="CH198" s="95"/>
    </row>
    <row r="199" spans="1:86" s="96" customFormat="1" ht="12.75">
      <c r="A199" s="334">
        <f t="shared" si="23"/>
        <v>191</v>
      </c>
      <c r="B199" s="103">
        <f>'Ameacas-Pré-Resposta'!B199</f>
        <v>0</v>
      </c>
      <c r="C199" s="100">
        <f>'Ameacas-Pré-Resposta'!C199</f>
        <v>0</v>
      </c>
      <c r="D199" s="100">
        <f>'Ameacas-Pré-Resposta'!D199</f>
        <v>0</v>
      </c>
      <c r="E199" s="100">
        <f>'Ameacas-Pré-Resposta'!E199</f>
        <v>0</v>
      </c>
      <c r="F199" s="99">
        <f>'Resposta-Ameacas'!J201</f>
        <v>0</v>
      </c>
      <c r="G199" s="92">
        <f>'Resposta-Ameacas'!K201</f>
        <v>0</v>
      </c>
      <c r="H199" s="140">
        <f t="shared" si="20"/>
        <v>0</v>
      </c>
      <c r="I199" s="140">
        <f t="shared" si="21"/>
        <v>0</v>
      </c>
      <c r="J199" s="335">
        <f t="shared" si="22"/>
      </c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  <c r="BM199" s="95"/>
      <c r="BN199" s="95"/>
      <c r="BO199" s="95"/>
      <c r="BP199" s="95"/>
      <c r="BQ199" s="95"/>
      <c r="BR199" s="95"/>
      <c r="BS199" s="95"/>
      <c r="BT199" s="95"/>
      <c r="BU199" s="95"/>
      <c r="BV199" s="95"/>
      <c r="BW199" s="95"/>
      <c r="BX199" s="95"/>
      <c r="BY199" s="95"/>
      <c r="BZ199" s="95"/>
      <c r="CA199" s="95"/>
      <c r="CB199" s="95"/>
      <c r="CC199" s="95"/>
      <c r="CD199" s="95"/>
      <c r="CE199" s="95"/>
      <c r="CF199" s="95"/>
      <c r="CG199" s="95"/>
      <c r="CH199" s="95"/>
    </row>
    <row r="200" spans="1:86" s="96" customFormat="1" ht="12.75">
      <c r="A200" s="334">
        <f t="shared" si="23"/>
        <v>192</v>
      </c>
      <c r="B200" s="103">
        <f>'Ameacas-Pré-Resposta'!B200</f>
        <v>0</v>
      </c>
      <c r="C200" s="100">
        <f>'Ameacas-Pré-Resposta'!C200</f>
        <v>0</v>
      </c>
      <c r="D200" s="100">
        <f>'Ameacas-Pré-Resposta'!D200</f>
        <v>0</v>
      </c>
      <c r="E200" s="100">
        <f>'Ameacas-Pré-Resposta'!E200</f>
        <v>0</v>
      </c>
      <c r="F200" s="99">
        <f>'Resposta-Ameacas'!J202</f>
        <v>0</v>
      </c>
      <c r="G200" s="92">
        <f>'Resposta-Ameacas'!K202</f>
        <v>0</v>
      </c>
      <c r="H200" s="140">
        <f t="shared" si="20"/>
        <v>0</v>
      </c>
      <c r="I200" s="140">
        <f t="shared" si="21"/>
        <v>0</v>
      </c>
      <c r="J200" s="335">
        <f t="shared" si="22"/>
      </c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95"/>
      <c r="BD200" s="95"/>
      <c r="BE200" s="95"/>
      <c r="BF200" s="95"/>
      <c r="BG200" s="95"/>
      <c r="BH200" s="95"/>
      <c r="BI200" s="95"/>
      <c r="BJ200" s="95"/>
      <c r="BK200" s="95"/>
      <c r="BL200" s="95"/>
      <c r="BM200" s="95"/>
      <c r="BN200" s="95"/>
      <c r="BO200" s="95"/>
      <c r="BP200" s="95"/>
      <c r="BQ200" s="95"/>
      <c r="BR200" s="95"/>
      <c r="BS200" s="95"/>
      <c r="BT200" s="95"/>
      <c r="BU200" s="95"/>
      <c r="BV200" s="95"/>
      <c r="BW200" s="95"/>
      <c r="BX200" s="95"/>
      <c r="BY200" s="95"/>
      <c r="BZ200" s="95"/>
      <c r="CA200" s="95"/>
      <c r="CB200" s="95"/>
      <c r="CC200" s="95"/>
      <c r="CD200" s="95"/>
      <c r="CE200" s="95"/>
      <c r="CF200" s="95"/>
      <c r="CG200" s="95"/>
      <c r="CH200" s="95"/>
    </row>
    <row r="201" spans="1:86" s="96" customFormat="1" ht="12.75">
      <c r="A201" s="334">
        <f t="shared" si="23"/>
        <v>193</v>
      </c>
      <c r="B201" s="103">
        <f>'Ameacas-Pré-Resposta'!B201</f>
        <v>0</v>
      </c>
      <c r="C201" s="100">
        <f>'Ameacas-Pré-Resposta'!C201</f>
        <v>0</v>
      </c>
      <c r="D201" s="100">
        <f>'Ameacas-Pré-Resposta'!D201</f>
        <v>0</v>
      </c>
      <c r="E201" s="100">
        <f>'Ameacas-Pré-Resposta'!E201</f>
        <v>0</v>
      </c>
      <c r="F201" s="99">
        <f>'Resposta-Ameacas'!J203</f>
        <v>0</v>
      </c>
      <c r="G201" s="92">
        <f>'Resposta-Ameacas'!K203</f>
        <v>0</v>
      </c>
      <c r="H201" s="140">
        <f>IF(F201=0,0,G201)</f>
        <v>0</v>
      </c>
      <c r="I201" s="140">
        <f>F201*H201</f>
        <v>0</v>
      </c>
      <c r="J201" s="335">
        <f>IF(I201&gt;0,RANK(I201,AmeacaDesVE,0),"")</f>
      </c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95"/>
      <c r="BA201" s="95"/>
      <c r="BB201" s="95"/>
      <c r="BC201" s="95"/>
      <c r="BD201" s="95"/>
      <c r="BE201" s="95"/>
      <c r="BF201" s="95"/>
      <c r="BG201" s="95"/>
      <c r="BH201" s="95"/>
      <c r="BI201" s="95"/>
      <c r="BJ201" s="95"/>
      <c r="BK201" s="95"/>
      <c r="BL201" s="95"/>
      <c r="BM201" s="95"/>
      <c r="BN201" s="95"/>
      <c r="BO201" s="95"/>
      <c r="BP201" s="95"/>
      <c r="BQ201" s="95"/>
      <c r="BR201" s="95"/>
      <c r="BS201" s="95"/>
      <c r="BT201" s="95"/>
      <c r="BU201" s="95"/>
      <c r="BV201" s="95"/>
      <c r="BW201" s="95"/>
      <c r="BX201" s="95"/>
      <c r="BY201" s="95"/>
      <c r="BZ201" s="95"/>
      <c r="CA201" s="95"/>
      <c r="CB201" s="95"/>
      <c r="CC201" s="95"/>
      <c r="CD201" s="95"/>
      <c r="CE201" s="95"/>
      <c r="CF201" s="95"/>
      <c r="CG201" s="95"/>
      <c r="CH201" s="95"/>
    </row>
    <row r="202" spans="1:86" s="96" customFormat="1" ht="12.75">
      <c r="A202" s="334">
        <f aca="true" t="shared" si="24" ref="A202:A208">A201+1</f>
        <v>194</v>
      </c>
      <c r="B202" s="103">
        <f>'Ameacas-Pré-Resposta'!B202</f>
        <v>0</v>
      </c>
      <c r="C202" s="100">
        <f>'Ameacas-Pré-Resposta'!C202</f>
        <v>0</v>
      </c>
      <c r="D202" s="100">
        <f>'Ameacas-Pré-Resposta'!D202</f>
        <v>0</v>
      </c>
      <c r="E202" s="100">
        <f>'Ameacas-Pré-Resposta'!E202</f>
        <v>0</v>
      </c>
      <c r="F202" s="99">
        <f>'Resposta-Ameacas'!J204</f>
        <v>0</v>
      </c>
      <c r="G202" s="92">
        <f>'Resposta-Ameacas'!K204</f>
        <v>0</v>
      </c>
      <c r="H202" s="140">
        <f>IF(F202=0,0,G202)</f>
        <v>0</v>
      </c>
      <c r="I202" s="140">
        <f>F202*H202</f>
        <v>0</v>
      </c>
      <c r="J202" s="335">
        <f>IF(I202&gt;0,RANK(I202,AmeacaDesVE,0),"")</f>
      </c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  <c r="BP202" s="95"/>
      <c r="BQ202" s="95"/>
      <c r="BR202" s="95"/>
      <c r="BS202" s="95"/>
      <c r="BT202" s="95"/>
      <c r="BU202" s="95"/>
      <c r="BV202" s="95"/>
      <c r="BW202" s="95"/>
      <c r="BX202" s="95"/>
      <c r="BY202" s="95"/>
      <c r="BZ202" s="95"/>
      <c r="CA202" s="95"/>
      <c r="CB202" s="95"/>
      <c r="CC202" s="95"/>
      <c r="CD202" s="95"/>
      <c r="CE202" s="95"/>
      <c r="CF202" s="95"/>
      <c r="CG202" s="95"/>
      <c r="CH202" s="95"/>
    </row>
    <row r="203" spans="1:86" s="96" customFormat="1" ht="12.75">
      <c r="A203" s="334">
        <f t="shared" si="24"/>
        <v>195</v>
      </c>
      <c r="B203" s="103">
        <f>'Ameacas-Pré-Resposta'!B203</f>
        <v>0</v>
      </c>
      <c r="C203" s="100">
        <f>'Ameacas-Pré-Resposta'!C203</f>
        <v>0</v>
      </c>
      <c r="D203" s="100">
        <f>'Ameacas-Pré-Resposta'!D203</f>
        <v>0</v>
      </c>
      <c r="E203" s="100">
        <f>'Ameacas-Pré-Resposta'!E203</f>
        <v>0</v>
      </c>
      <c r="F203" s="99">
        <f>'Resposta-Ameacas'!J205</f>
        <v>0</v>
      </c>
      <c r="G203" s="92">
        <f>'Resposta-Ameacas'!K205</f>
        <v>0</v>
      </c>
      <c r="H203" s="140">
        <f>IF(F203=0,0,G203)</f>
        <v>0</v>
      </c>
      <c r="I203" s="140">
        <f>F203*H203</f>
        <v>0</v>
      </c>
      <c r="J203" s="335">
        <f>IF(I203&gt;0,RANK(I203,AmeacaDesVE,0),"")</f>
      </c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95"/>
      <c r="BQ203" s="95"/>
      <c r="BR203" s="95"/>
      <c r="BS203" s="95"/>
      <c r="BT203" s="95"/>
      <c r="BU203" s="95"/>
      <c r="BV203" s="95"/>
      <c r="BW203" s="95"/>
      <c r="BX203" s="95"/>
      <c r="BY203" s="95"/>
      <c r="BZ203" s="95"/>
      <c r="CA203" s="95"/>
      <c r="CB203" s="95"/>
      <c r="CC203" s="95"/>
      <c r="CD203" s="95"/>
      <c r="CE203" s="95"/>
      <c r="CF203" s="95"/>
      <c r="CG203" s="95"/>
      <c r="CH203" s="95"/>
    </row>
    <row r="204" spans="1:86" s="96" customFormat="1" ht="12.75">
      <c r="A204" s="334">
        <f t="shared" si="24"/>
        <v>196</v>
      </c>
      <c r="B204" s="103">
        <f>'Ameacas-Pré-Resposta'!B204</f>
        <v>0</v>
      </c>
      <c r="C204" s="100">
        <f>'Ameacas-Pré-Resposta'!C204</f>
        <v>0</v>
      </c>
      <c r="D204" s="100">
        <f>'Ameacas-Pré-Resposta'!D204</f>
        <v>0</v>
      </c>
      <c r="E204" s="100">
        <f>'Ameacas-Pré-Resposta'!E204</f>
        <v>0</v>
      </c>
      <c r="F204" s="99">
        <f>'Resposta-Ameacas'!J206</f>
        <v>0</v>
      </c>
      <c r="G204" s="92">
        <f>'Resposta-Ameacas'!K206</f>
        <v>0</v>
      </c>
      <c r="H204" s="140">
        <f>IF(F204=0,0,G204)</f>
        <v>0</v>
      </c>
      <c r="I204" s="140">
        <f>F204*H204</f>
        <v>0</v>
      </c>
      <c r="J204" s="335">
        <f>IF(I204&gt;0,RANK(I204,AmeacaDesVE,0),"")</f>
      </c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95"/>
      <c r="BB204" s="95"/>
      <c r="BC204" s="95"/>
      <c r="BD204" s="95"/>
      <c r="BE204" s="95"/>
      <c r="BF204" s="95"/>
      <c r="BG204" s="95"/>
      <c r="BH204" s="95"/>
      <c r="BI204" s="95"/>
      <c r="BJ204" s="95"/>
      <c r="BK204" s="95"/>
      <c r="BL204" s="95"/>
      <c r="BM204" s="95"/>
      <c r="BN204" s="95"/>
      <c r="BO204" s="95"/>
      <c r="BP204" s="95"/>
      <c r="BQ204" s="95"/>
      <c r="BR204" s="95"/>
      <c r="BS204" s="95"/>
      <c r="BT204" s="95"/>
      <c r="BU204" s="95"/>
      <c r="BV204" s="95"/>
      <c r="BW204" s="95"/>
      <c r="BX204" s="95"/>
      <c r="BY204" s="95"/>
      <c r="BZ204" s="95"/>
      <c r="CA204" s="95"/>
      <c r="CB204" s="95"/>
      <c r="CC204" s="95"/>
      <c r="CD204" s="95"/>
      <c r="CE204" s="95"/>
      <c r="CF204" s="95"/>
      <c r="CG204" s="95"/>
      <c r="CH204" s="95"/>
    </row>
    <row r="205" spans="1:86" s="96" customFormat="1" ht="12.75">
      <c r="A205" s="334">
        <f t="shared" si="24"/>
        <v>197</v>
      </c>
      <c r="B205" s="103">
        <f>'Ameacas-Pré-Resposta'!B205</f>
        <v>0</v>
      </c>
      <c r="C205" s="100">
        <f>'Ameacas-Pré-Resposta'!C205</f>
        <v>0</v>
      </c>
      <c r="D205" s="100">
        <f>'Ameacas-Pré-Resposta'!D205</f>
        <v>0</v>
      </c>
      <c r="E205" s="100">
        <f>'Ameacas-Pré-Resposta'!E205</f>
        <v>0</v>
      </c>
      <c r="F205" s="99">
        <f>'Resposta-Ameacas'!J207</f>
        <v>0</v>
      </c>
      <c r="G205" s="92">
        <f>'Resposta-Ameacas'!K207</f>
        <v>0</v>
      </c>
      <c r="H205" s="140">
        <f>IF(F205=0,0,G205)</f>
        <v>0</v>
      </c>
      <c r="I205" s="140">
        <f>F205*H205</f>
        <v>0</v>
      </c>
      <c r="J205" s="335">
        <f>IF(I205&gt;0,RANK(I205,AmeacaDesVE,0),"")</f>
      </c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95"/>
      <c r="BT205" s="95"/>
      <c r="BU205" s="95"/>
      <c r="BV205" s="95"/>
      <c r="BW205" s="95"/>
      <c r="BX205" s="95"/>
      <c r="BY205" s="95"/>
      <c r="BZ205" s="95"/>
      <c r="CA205" s="95"/>
      <c r="CB205" s="95"/>
      <c r="CC205" s="95"/>
      <c r="CD205" s="95"/>
      <c r="CE205" s="95"/>
      <c r="CF205" s="95"/>
      <c r="CG205" s="95"/>
      <c r="CH205" s="95"/>
    </row>
    <row r="206" spans="1:86" s="96" customFormat="1" ht="12.75">
      <c r="A206" s="334">
        <f t="shared" si="24"/>
        <v>198</v>
      </c>
      <c r="B206" s="103">
        <f>'Ameacas-Pré-Resposta'!B206</f>
        <v>0</v>
      </c>
      <c r="C206" s="100">
        <f>'Ameacas-Pré-Resposta'!C206</f>
        <v>0</v>
      </c>
      <c r="D206" s="100">
        <f>'Ameacas-Pré-Resposta'!D206</f>
        <v>0</v>
      </c>
      <c r="E206" s="100">
        <f>'Ameacas-Pré-Resposta'!E206</f>
        <v>0</v>
      </c>
      <c r="F206" s="99">
        <f>'Resposta-Ameacas'!J208</f>
        <v>0</v>
      </c>
      <c r="G206" s="92">
        <f>'Resposta-Ameacas'!K208</f>
        <v>0</v>
      </c>
      <c r="H206" s="140">
        <f>IF(F206=0,0,G206)</f>
        <v>0</v>
      </c>
      <c r="I206" s="140">
        <f>F206*H206</f>
        <v>0</v>
      </c>
      <c r="J206" s="335">
        <f>IF(I206&gt;0,RANK(I206,AmeacaDesVE,0),"")</f>
      </c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95"/>
      <c r="BQ206" s="95"/>
      <c r="BR206" s="95"/>
      <c r="BS206" s="95"/>
      <c r="BT206" s="95"/>
      <c r="BU206" s="95"/>
      <c r="BV206" s="95"/>
      <c r="BW206" s="95"/>
      <c r="BX206" s="95"/>
      <c r="BY206" s="95"/>
      <c r="BZ206" s="95"/>
      <c r="CA206" s="95"/>
      <c r="CB206" s="95"/>
      <c r="CC206" s="95"/>
      <c r="CD206" s="95"/>
      <c r="CE206" s="95"/>
      <c r="CF206" s="95"/>
      <c r="CG206" s="95"/>
      <c r="CH206" s="95"/>
    </row>
    <row r="207" spans="1:86" s="96" customFormat="1" ht="12.75">
      <c r="A207" s="334">
        <f t="shared" si="24"/>
        <v>199</v>
      </c>
      <c r="B207" s="103">
        <f>'Ameacas-Pré-Resposta'!B207</f>
        <v>0</v>
      </c>
      <c r="C207" s="100">
        <f>'Ameacas-Pré-Resposta'!C207</f>
        <v>0</v>
      </c>
      <c r="D207" s="100">
        <f>'Ameacas-Pré-Resposta'!D207</f>
        <v>0</v>
      </c>
      <c r="E207" s="100">
        <f>'Ameacas-Pré-Resposta'!E207</f>
        <v>0</v>
      </c>
      <c r="F207" s="99">
        <f>'Resposta-Ameacas'!J209</f>
        <v>0</v>
      </c>
      <c r="G207" s="92">
        <f>'Resposta-Ameacas'!K209</f>
        <v>0</v>
      </c>
      <c r="H207" s="140">
        <f>IF(F207=0,0,G207)</f>
        <v>0</v>
      </c>
      <c r="I207" s="140">
        <f>F207*H207</f>
        <v>0</v>
      </c>
      <c r="J207" s="335">
        <f>IF(I207&gt;0,RANK(I207,AmeacaDesVE,0),"")</f>
      </c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95"/>
      <c r="BD207" s="95"/>
      <c r="BE207" s="95"/>
      <c r="BF207" s="95"/>
      <c r="BG207" s="95"/>
      <c r="BH207" s="95"/>
      <c r="BI207" s="95"/>
      <c r="BJ207" s="95"/>
      <c r="BK207" s="95"/>
      <c r="BL207" s="95"/>
      <c r="BM207" s="95"/>
      <c r="BN207" s="95"/>
      <c r="BO207" s="95"/>
      <c r="BP207" s="95"/>
      <c r="BQ207" s="95"/>
      <c r="BR207" s="95"/>
      <c r="BS207" s="95"/>
      <c r="BT207" s="95"/>
      <c r="BU207" s="95"/>
      <c r="BV207" s="95"/>
      <c r="BW207" s="95"/>
      <c r="BX207" s="95"/>
      <c r="BY207" s="95"/>
      <c r="BZ207" s="95"/>
      <c r="CA207" s="95"/>
      <c r="CB207" s="95"/>
      <c r="CC207" s="95"/>
      <c r="CD207" s="95"/>
      <c r="CE207" s="95"/>
      <c r="CF207" s="95"/>
      <c r="CG207" s="95"/>
      <c r="CH207" s="95"/>
    </row>
    <row r="208" spans="1:86" s="338" customFormat="1" ht="12.75">
      <c r="A208" s="334">
        <f t="shared" si="24"/>
        <v>200</v>
      </c>
      <c r="B208" s="103">
        <f>'Ameacas-Pré-Resposta'!B208</f>
        <v>0</v>
      </c>
      <c r="C208" s="100">
        <f>'Ameacas-Pré-Resposta'!C208</f>
        <v>0</v>
      </c>
      <c r="D208" s="100">
        <f>'Ameacas-Pré-Resposta'!D208</f>
        <v>0</v>
      </c>
      <c r="E208" s="100">
        <f>'Ameacas-Pré-Resposta'!E208</f>
        <v>0</v>
      </c>
      <c r="F208" s="99">
        <f>'Resposta-Ameacas'!J210</f>
        <v>0</v>
      </c>
      <c r="G208" s="92">
        <f>'Resposta-Ameacas'!K210</f>
        <v>0</v>
      </c>
      <c r="H208" s="140">
        <f>IF(F208=0,0,G208)</f>
        <v>0</v>
      </c>
      <c r="I208" s="140">
        <f>F208*H208</f>
        <v>0</v>
      </c>
      <c r="J208" s="335">
        <f>IF(I208&gt;0,RANK(I208,AmeacaDesVE,0),"")</f>
      </c>
      <c r="K208" s="337"/>
      <c r="L208" s="337"/>
      <c r="M208" s="337"/>
      <c r="N208" s="337"/>
      <c r="O208" s="337"/>
      <c r="P208" s="337"/>
      <c r="Q208" s="337"/>
      <c r="R208" s="337"/>
      <c r="S208" s="337"/>
      <c r="T208" s="337"/>
      <c r="U208" s="337"/>
      <c r="V208" s="337"/>
      <c r="W208" s="337"/>
      <c r="X208" s="337"/>
      <c r="Y208" s="337"/>
      <c r="Z208" s="337"/>
      <c r="AA208" s="337"/>
      <c r="AB208" s="337"/>
      <c r="AC208" s="337"/>
      <c r="AD208" s="337"/>
      <c r="AE208" s="337"/>
      <c r="AF208" s="337"/>
      <c r="AG208" s="337"/>
      <c r="AH208" s="337"/>
      <c r="AI208" s="337"/>
      <c r="AJ208" s="337"/>
      <c r="AK208" s="337"/>
      <c r="AL208" s="337"/>
      <c r="AM208" s="337"/>
      <c r="AN208" s="337"/>
      <c r="AO208" s="337"/>
      <c r="AP208" s="337"/>
      <c r="AQ208" s="337"/>
      <c r="AR208" s="337"/>
      <c r="AS208" s="337"/>
      <c r="AT208" s="337"/>
      <c r="AU208" s="337"/>
      <c r="AV208" s="337"/>
      <c r="AW208" s="337"/>
      <c r="AX208" s="337"/>
      <c r="AY208" s="337"/>
      <c r="AZ208" s="337"/>
      <c r="BA208" s="337"/>
      <c r="BB208" s="337"/>
      <c r="BC208" s="337"/>
      <c r="BD208" s="337"/>
      <c r="BE208" s="337"/>
      <c r="BF208" s="337"/>
      <c r="BG208" s="337"/>
      <c r="BH208" s="337"/>
      <c r="BI208" s="337"/>
      <c r="BJ208" s="337"/>
      <c r="BK208" s="337"/>
      <c r="BL208" s="337"/>
      <c r="BM208" s="337"/>
      <c r="BN208" s="337"/>
      <c r="BO208" s="337"/>
      <c r="BP208" s="337"/>
      <c r="BQ208" s="337"/>
      <c r="BR208" s="337"/>
      <c r="BS208" s="337"/>
      <c r="BT208" s="337"/>
      <c r="BU208" s="337"/>
      <c r="BV208" s="337"/>
      <c r="BW208" s="337"/>
      <c r="BX208" s="337"/>
      <c r="BY208" s="337"/>
      <c r="BZ208" s="337"/>
      <c r="CA208" s="337"/>
      <c r="CB208" s="337"/>
      <c r="CC208" s="337"/>
      <c r="CD208" s="337"/>
      <c r="CE208" s="337"/>
      <c r="CF208" s="337"/>
      <c r="CG208" s="337"/>
      <c r="CH208" s="337"/>
    </row>
    <row r="209" spans="1:86" s="107" customFormat="1" ht="12.75">
      <c r="A209" s="339"/>
      <c r="B209" s="105"/>
      <c r="C209" s="104"/>
      <c r="D209" s="106"/>
      <c r="E209" s="106"/>
      <c r="F209" s="104"/>
      <c r="G209" s="104"/>
      <c r="H209" s="104"/>
      <c r="I209" s="67"/>
      <c r="J209" s="67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</row>
    <row r="210" spans="1:86" s="111" customFormat="1" ht="12.75">
      <c r="A210" s="340" t="s">
        <v>62</v>
      </c>
      <c r="B210" s="341"/>
      <c r="C210" s="342"/>
      <c r="D210" s="110" t="s">
        <v>63</v>
      </c>
      <c r="E210" s="110"/>
      <c r="F210" s="110"/>
      <c r="G210" s="110"/>
      <c r="H210" s="104"/>
      <c r="I210" s="67"/>
      <c r="J210" s="67"/>
      <c r="K210" s="42"/>
      <c r="L210" s="42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  <c r="BZ210" s="67"/>
      <c r="CA210" s="67"/>
      <c r="CB210" s="67"/>
      <c r="CC210" s="67"/>
      <c r="CD210" s="67"/>
      <c r="CE210" s="67"/>
      <c r="CF210" s="67"/>
      <c r="CG210" s="67"/>
      <c r="CH210" s="67"/>
    </row>
    <row r="211" spans="1:86" s="111" customFormat="1" ht="12.75">
      <c r="A211" s="339"/>
      <c r="B211" s="105"/>
      <c r="C211" s="104"/>
      <c r="D211" s="110"/>
      <c r="E211" s="110"/>
      <c r="F211" s="110"/>
      <c r="G211" s="110"/>
      <c r="H211" s="104"/>
      <c r="I211" s="67"/>
      <c r="J211" s="67"/>
      <c r="K211" s="42"/>
      <c r="L211" s="42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  <c r="BZ211" s="67"/>
      <c r="CA211" s="67"/>
      <c r="CB211" s="67"/>
      <c r="CC211" s="67"/>
      <c r="CD211" s="67"/>
      <c r="CE211" s="67"/>
      <c r="CF211" s="67"/>
      <c r="CG211" s="67"/>
      <c r="CH211" s="67"/>
    </row>
    <row r="212" spans="1:86" s="111" customFormat="1" ht="12.75">
      <c r="A212" s="340" t="s">
        <v>27</v>
      </c>
      <c r="B212" s="341"/>
      <c r="C212" s="342"/>
      <c r="D212" s="110" t="s">
        <v>172</v>
      </c>
      <c r="E212" s="110"/>
      <c r="F212" s="110"/>
      <c r="G212" s="110"/>
      <c r="H212" s="104"/>
      <c r="I212" s="67"/>
      <c r="J212" s="67"/>
      <c r="K212" s="42"/>
      <c r="L212" s="42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  <c r="BZ212" s="67"/>
      <c r="CA212" s="67"/>
      <c r="CB212" s="67"/>
      <c r="CC212" s="67"/>
      <c r="CD212" s="67"/>
      <c r="CE212" s="67"/>
      <c r="CF212" s="67"/>
      <c r="CG212" s="67"/>
      <c r="CH212" s="67"/>
    </row>
    <row r="213" spans="1:86" s="107" customFormat="1" ht="12.75">
      <c r="A213" s="339"/>
      <c r="B213" s="105"/>
      <c r="C213" s="104"/>
      <c r="D213" s="106"/>
      <c r="E213" s="106"/>
      <c r="F213" s="104"/>
      <c r="G213" s="104"/>
      <c r="H213" s="104"/>
      <c r="I213" s="67"/>
      <c r="J213" s="67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</row>
    <row r="214" spans="1:10" s="42" customFormat="1" ht="12.75">
      <c r="A214" s="339"/>
      <c r="B214" s="105"/>
      <c r="C214" s="104"/>
      <c r="D214" s="106"/>
      <c r="E214" s="106"/>
      <c r="F214" s="104"/>
      <c r="G214" s="104"/>
      <c r="H214" s="104"/>
      <c r="I214" s="67"/>
      <c r="J214" s="67"/>
    </row>
    <row r="215" spans="1:10" ht="12.75">
      <c r="A215" s="339"/>
      <c r="B215" s="105"/>
      <c r="C215" s="104"/>
      <c r="D215" s="106"/>
      <c r="E215" s="106"/>
      <c r="F215" s="104"/>
      <c r="G215" s="104"/>
      <c r="H215" s="104"/>
      <c r="I215" s="67"/>
      <c r="J215" s="67"/>
    </row>
    <row r="216" spans="1:10" ht="12.75">
      <c r="A216" s="339"/>
      <c r="B216" s="105"/>
      <c r="C216" s="104"/>
      <c r="D216" s="106"/>
      <c r="E216" s="106"/>
      <c r="F216" s="104"/>
      <c r="G216" s="104"/>
      <c r="H216" s="104"/>
      <c r="I216" s="67"/>
      <c r="J216" s="67"/>
    </row>
    <row r="217" spans="1:10" ht="12.75">
      <c r="A217" s="339"/>
      <c r="B217" s="105"/>
      <c r="C217" s="104"/>
      <c r="D217" s="106"/>
      <c r="E217" s="106"/>
      <c r="F217" s="104"/>
      <c r="G217" s="104"/>
      <c r="H217" s="104"/>
      <c r="I217" s="67"/>
      <c r="J217" s="67"/>
    </row>
    <row r="218" spans="1:10" ht="12.75">
      <c r="A218" s="339"/>
      <c r="B218" s="105"/>
      <c r="C218" s="104"/>
      <c r="D218" s="106"/>
      <c r="E218" s="106"/>
      <c r="F218" s="104"/>
      <c r="G218" s="104"/>
      <c r="H218" s="104"/>
      <c r="I218" s="67"/>
      <c r="J218" s="67"/>
    </row>
    <row r="219" spans="1:10" ht="12.75">
      <c r="A219" s="339"/>
      <c r="B219" s="105"/>
      <c r="C219" s="104"/>
      <c r="D219" s="106"/>
      <c r="E219" s="106"/>
      <c r="F219" s="104"/>
      <c r="G219" s="104"/>
      <c r="H219" s="104"/>
      <c r="I219" s="67"/>
      <c r="J219" s="67"/>
    </row>
    <row r="220" spans="1:10" ht="12.75">
      <c r="A220" s="339"/>
      <c r="B220" s="105"/>
      <c r="C220" s="104"/>
      <c r="D220" s="106"/>
      <c r="E220" s="106"/>
      <c r="F220" s="104"/>
      <c r="G220" s="104"/>
      <c r="H220" s="104"/>
      <c r="I220" s="67"/>
      <c r="J220" s="67"/>
    </row>
    <row r="221" spans="1:10" ht="12.75">
      <c r="A221" s="339"/>
      <c r="B221" s="105"/>
      <c r="C221" s="104"/>
      <c r="D221" s="106"/>
      <c r="E221" s="106"/>
      <c r="F221" s="104"/>
      <c r="G221" s="104"/>
      <c r="H221" s="104"/>
      <c r="I221" s="67"/>
      <c r="J221" s="67"/>
    </row>
    <row r="222" spans="1:10" ht="12.75">
      <c r="A222" s="339"/>
      <c r="B222" s="105"/>
      <c r="C222" s="104"/>
      <c r="D222" s="106"/>
      <c r="E222" s="106"/>
      <c r="F222" s="104"/>
      <c r="G222" s="104"/>
      <c r="H222" s="104"/>
      <c r="I222" s="67"/>
      <c r="J222" s="67"/>
    </row>
    <row r="223" spans="1:10" ht="12.75">
      <c r="A223" s="339"/>
      <c r="B223" s="105"/>
      <c r="C223" s="104"/>
      <c r="D223" s="106"/>
      <c r="E223" s="106"/>
      <c r="F223" s="104"/>
      <c r="G223" s="104"/>
      <c r="H223" s="104"/>
      <c r="I223" s="67"/>
      <c r="J223" s="67"/>
    </row>
    <row r="224" spans="1:10" ht="12.75">
      <c r="A224" s="339"/>
      <c r="B224" s="105"/>
      <c r="C224" s="104"/>
      <c r="D224" s="106"/>
      <c r="E224" s="106"/>
      <c r="F224" s="104"/>
      <c r="G224" s="104"/>
      <c r="H224" s="104"/>
      <c r="I224" s="67"/>
      <c r="J224" s="67"/>
    </row>
    <row r="225" spans="1:10" ht="12.75">
      <c r="A225" s="339"/>
      <c r="B225" s="105"/>
      <c r="C225" s="104"/>
      <c r="D225" s="106"/>
      <c r="E225" s="106"/>
      <c r="F225" s="104"/>
      <c r="G225" s="104"/>
      <c r="H225" s="104"/>
      <c r="I225" s="67"/>
      <c r="J225" s="67"/>
    </row>
    <row r="226" spans="1:10" ht="12.75">
      <c r="A226" s="339"/>
      <c r="B226" s="105"/>
      <c r="C226" s="104"/>
      <c r="D226" s="106"/>
      <c r="E226" s="106"/>
      <c r="F226" s="104"/>
      <c r="G226" s="104"/>
      <c r="H226" s="104"/>
      <c r="I226" s="67"/>
      <c r="J226" s="67"/>
    </row>
    <row r="227" spans="1:10" ht="12.75">
      <c r="A227" s="339"/>
      <c r="B227" s="105"/>
      <c r="C227" s="104"/>
      <c r="D227" s="106"/>
      <c r="E227" s="106"/>
      <c r="F227" s="104"/>
      <c r="G227" s="104"/>
      <c r="H227" s="104"/>
      <c r="I227" s="67"/>
      <c r="J227" s="67"/>
    </row>
    <row r="228" spans="1:10" ht="12.75">
      <c r="A228" s="339"/>
      <c r="B228" s="105"/>
      <c r="C228" s="104"/>
      <c r="D228" s="106"/>
      <c r="E228" s="106"/>
      <c r="F228" s="104"/>
      <c r="G228" s="104"/>
      <c r="H228" s="104"/>
      <c r="I228" s="67"/>
      <c r="J228" s="67"/>
    </row>
    <row r="229" spans="1:10" ht="12.75">
      <c r="A229" s="339"/>
      <c r="B229" s="105"/>
      <c r="C229" s="104"/>
      <c r="D229" s="106"/>
      <c r="E229" s="106"/>
      <c r="F229" s="104"/>
      <c r="G229" s="104"/>
      <c r="H229" s="104"/>
      <c r="I229" s="67"/>
      <c r="J229" s="67"/>
    </row>
    <row r="230" spans="1:10" ht="12.75">
      <c r="A230" s="339"/>
      <c r="B230" s="105"/>
      <c r="C230" s="104"/>
      <c r="D230" s="106"/>
      <c r="E230" s="106"/>
      <c r="F230" s="104"/>
      <c r="G230" s="104"/>
      <c r="H230" s="104"/>
      <c r="I230" s="67"/>
      <c r="J230" s="67"/>
    </row>
    <row r="231" spans="1:10" ht="12.75">
      <c r="A231" s="339"/>
      <c r="B231" s="105"/>
      <c r="C231" s="104"/>
      <c r="D231" s="106"/>
      <c r="E231" s="106"/>
      <c r="F231" s="104"/>
      <c r="G231" s="104"/>
      <c r="H231" s="104"/>
      <c r="I231" s="67"/>
      <c r="J231" s="67"/>
    </row>
    <row r="232" spans="1:10" ht="12.75">
      <c r="A232" s="339"/>
      <c r="B232" s="105"/>
      <c r="C232" s="104"/>
      <c r="D232" s="106"/>
      <c r="E232" s="106"/>
      <c r="F232" s="104"/>
      <c r="G232" s="104"/>
      <c r="H232" s="104"/>
      <c r="I232" s="67"/>
      <c r="J232" s="67"/>
    </row>
    <row r="233" spans="1:10" ht="12.75">
      <c r="A233" s="339"/>
      <c r="B233" s="105"/>
      <c r="C233" s="104"/>
      <c r="D233" s="106"/>
      <c r="E233" s="106"/>
      <c r="F233" s="104"/>
      <c r="G233" s="104"/>
      <c r="H233" s="104"/>
      <c r="I233" s="67"/>
      <c r="J233" s="67"/>
    </row>
    <row r="234" spans="1:10" ht="12.75">
      <c r="A234" s="339"/>
      <c r="B234" s="105"/>
      <c r="C234" s="104"/>
      <c r="D234" s="106"/>
      <c r="E234" s="106"/>
      <c r="F234" s="104"/>
      <c r="G234" s="104"/>
      <c r="H234" s="104"/>
      <c r="I234" s="67"/>
      <c r="J234" s="67"/>
    </row>
    <row r="235" spans="1:10" ht="12.75">
      <c r="A235" s="339"/>
      <c r="B235" s="105"/>
      <c r="C235" s="104"/>
      <c r="D235" s="106"/>
      <c r="E235" s="106"/>
      <c r="F235" s="104"/>
      <c r="G235" s="104"/>
      <c r="H235" s="104"/>
      <c r="I235" s="67"/>
      <c r="J235" s="67"/>
    </row>
    <row r="236" spans="1:10" ht="12.75">
      <c r="A236" s="339"/>
      <c r="B236" s="105"/>
      <c r="C236" s="104"/>
      <c r="D236" s="106"/>
      <c r="E236" s="106"/>
      <c r="F236" s="104"/>
      <c r="G236" s="104"/>
      <c r="H236" s="104"/>
      <c r="I236" s="67"/>
      <c r="J236" s="67"/>
    </row>
    <row r="237" spans="1:10" ht="12.75">
      <c r="A237" s="339"/>
      <c r="B237" s="105"/>
      <c r="C237" s="104"/>
      <c r="D237" s="106"/>
      <c r="E237" s="106"/>
      <c r="F237" s="104"/>
      <c r="G237" s="104"/>
      <c r="H237" s="104"/>
      <c r="I237" s="67"/>
      <c r="J237" s="67"/>
    </row>
    <row r="238" spans="1:10" ht="12.75">
      <c r="A238" s="339"/>
      <c r="B238" s="105"/>
      <c r="C238" s="104"/>
      <c r="D238" s="106"/>
      <c r="E238" s="106"/>
      <c r="F238" s="104"/>
      <c r="G238" s="104"/>
      <c r="H238" s="104"/>
      <c r="I238" s="67"/>
      <c r="J238" s="67"/>
    </row>
    <row r="239" spans="1:10" ht="12.75">
      <c r="A239" s="339"/>
      <c r="B239" s="105"/>
      <c r="C239" s="104"/>
      <c r="D239" s="106"/>
      <c r="E239" s="106"/>
      <c r="F239" s="104"/>
      <c r="G239" s="104"/>
      <c r="H239" s="104"/>
      <c r="I239" s="67"/>
      <c r="J239" s="67"/>
    </row>
    <row r="240" spans="1:10" ht="12.75">
      <c r="A240" s="339"/>
      <c r="B240" s="105"/>
      <c r="C240" s="104"/>
      <c r="D240" s="106"/>
      <c r="E240" s="106"/>
      <c r="F240" s="104"/>
      <c r="G240" s="104"/>
      <c r="H240" s="104"/>
      <c r="I240" s="67"/>
      <c r="J240" s="67"/>
    </row>
    <row r="241" spans="1:10" ht="12.75">
      <c r="A241" s="339"/>
      <c r="B241" s="105"/>
      <c r="C241" s="104"/>
      <c r="D241" s="106"/>
      <c r="E241" s="106"/>
      <c r="F241" s="104"/>
      <c r="G241" s="104"/>
      <c r="H241" s="104"/>
      <c r="I241" s="67"/>
      <c r="J241" s="67"/>
    </row>
    <row r="242" spans="1:10" ht="12.75">
      <c r="A242" s="339"/>
      <c r="B242" s="105"/>
      <c r="C242" s="104"/>
      <c r="D242" s="106"/>
      <c r="E242" s="106"/>
      <c r="F242" s="104"/>
      <c r="G242" s="104"/>
      <c r="H242" s="104"/>
      <c r="I242" s="67"/>
      <c r="J242" s="67"/>
    </row>
    <row r="243" spans="1:10" ht="12.75">
      <c r="A243" s="339"/>
      <c r="B243" s="105"/>
      <c r="C243" s="104"/>
      <c r="D243" s="106"/>
      <c r="E243" s="106"/>
      <c r="F243" s="104"/>
      <c r="G243" s="104"/>
      <c r="H243" s="104"/>
      <c r="I243" s="67"/>
      <c r="J243" s="67"/>
    </row>
    <row r="244" spans="1:10" ht="12.75">
      <c r="A244" s="339"/>
      <c r="B244" s="105"/>
      <c r="C244" s="104"/>
      <c r="D244" s="106"/>
      <c r="E244" s="106"/>
      <c r="F244" s="104"/>
      <c r="G244" s="104"/>
      <c r="H244" s="104"/>
      <c r="I244" s="67"/>
      <c r="J244" s="67"/>
    </row>
    <row r="245" spans="1:10" ht="12.75">
      <c r="A245" s="339"/>
      <c r="B245" s="105"/>
      <c r="C245" s="104"/>
      <c r="D245" s="106"/>
      <c r="E245" s="106"/>
      <c r="F245" s="104"/>
      <c r="G245" s="104"/>
      <c r="H245" s="104"/>
      <c r="I245" s="67"/>
      <c r="J245" s="67"/>
    </row>
    <row r="246" spans="1:10" ht="12.75">
      <c r="A246" s="339"/>
      <c r="B246" s="105"/>
      <c r="C246" s="104"/>
      <c r="D246" s="106"/>
      <c r="E246" s="106"/>
      <c r="F246" s="104"/>
      <c r="G246" s="104"/>
      <c r="H246" s="104"/>
      <c r="I246" s="67"/>
      <c r="J246" s="67"/>
    </row>
    <row r="247" spans="1:10" ht="12.75">
      <c r="A247" s="339"/>
      <c r="B247" s="105"/>
      <c r="C247" s="104"/>
      <c r="D247" s="106"/>
      <c r="E247" s="106"/>
      <c r="F247" s="104"/>
      <c r="G247" s="104"/>
      <c r="H247" s="104"/>
      <c r="I247" s="67"/>
      <c r="J247" s="67"/>
    </row>
    <row r="248" spans="1:10" ht="12.75">
      <c r="A248" s="339"/>
      <c r="B248" s="105"/>
      <c r="C248" s="104"/>
      <c r="D248" s="106"/>
      <c r="E248" s="106"/>
      <c r="F248" s="104"/>
      <c r="G248" s="104"/>
      <c r="H248" s="104"/>
      <c r="I248" s="67"/>
      <c r="J248" s="67"/>
    </row>
    <row r="249" spans="1:10" ht="12.75">
      <c r="A249" s="339"/>
      <c r="B249" s="105"/>
      <c r="C249" s="104"/>
      <c r="D249" s="106"/>
      <c r="E249" s="106"/>
      <c r="F249" s="104"/>
      <c r="G249" s="104"/>
      <c r="H249" s="104"/>
      <c r="I249" s="67"/>
      <c r="J249" s="67"/>
    </row>
    <row r="250" spans="1:10" ht="12.75">
      <c r="A250" s="339"/>
      <c r="B250" s="105"/>
      <c r="C250" s="104"/>
      <c r="D250" s="106"/>
      <c r="E250" s="106"/>
      <c r="F250" s="104"/>
      <c r="G250" s="104"/>
      <c r="H250" s="104"/>
      <c r="I250" s="67"/>
      <c r="J250" s="67"/>
    </row>
    <row r="251" spans="1:10" ht="12.75">
      <c r="A251" s="339"/>
      <c r="B251" s="105"/>
      <c r="C251" s="104"/>
      <c r="D251" s="106"/>
      <c r="E251" s="106"/>
      <c r="F251" s="104"/>
      <c r="G251" s="104"/>
      <c r="H251" s="104"/>
      <c r="I251" s="67"/>
      <c r="J251" s="67"/>
    </row>
    <row r="252" spans="1:10" ht="12.75">
      <c r="A252" s="339"/>
      <c r="B252" s="105"/>
      <c r="C252" s="104"/>
      <c r="D252" s="106"/>
      <c r="E252" s="106"/>
      <c r="F252" s="104"/>
      <c r="G252" s="104"/>
      <c r="H252" s="104"/>
      <c r="I252" s="67"/>
      <c r="J252" s="67"/>
    </row>
    <row r="253" spans="1:10" ht="12.75">
      <c r="A253" s="339"/>
      <c r="B253" s="105"/>
      <c r="C253" s="104"/>
      <c r="D253" s="106"/>
      <c r="E253" s="106"/>
      <c r="F253" s="104"/>
      <c r="G253" s="104"/>
      <c r="H253" s="104"/>
      <c r="I253" s="67"/>
      <c r="J253" s="67"/>
    </row>
    <row r="254" spans="1:10" ht="12.75">
      <c r="A254" s="339"/>
      <c r="B254" s="105"/>
      <c r="C254" s="104"/>
      <c r="D254" s="106"/>
      <c r="E254" s="106"/>
      <c r="F254" s="104"/>
      <c r="G254" s="104"/>
      <c r="H254" s="104"/>
      <c r="I254" s="67"/>
      <c r="J254" s="67"/>
    </row>
    <row r="255" spans="1:10" ht="12.75">
      <c r="A255" s="339"/>
      <c r="B255" s="105"/>
      <c r="C255" s="104"/>
      <c r="D255" s="106"/>
      <c r="E255" s="106"/>
      <c r="F255" s="104"/>
      <c r="G255" s="104"/>
      <c r="H255" s="104"/>
      <c r="I255" s="67"/>
      <c r="J255" s="67"/>
    </row>
    <row r="256" spans="1:10" ht="12.75">
      <c r="A256" s="339"/>
      <c r="B256" s="105"/>
      <c r="C256" s="104"/>
      <c r="D256" s="106"/>
      <c r="E256" s="106"/>
      <c r="F256" s="104"/>
      <c r="G256" s="104"/>
      <c r="H256" s="104"/>
      <c r="I256" s="67"/>
      <c r="J256" s="67"/>
    </row>
    <row r="257" spans="1:10" ht="12.75">
      <c r="A257" s="339"/>
      <c r="B257" s="105"/>
      <c r="C257" s="104"/>
      <c r="D257" s="106"/>
      <c r="E257" s="106"/>
      <c r="F257" s="104"/>
      <c r="G257" s="104"/>
      <c r="H257" s="104"/>
      <c r="I257" s="67"/>
      <c r="J257" s="67"/>
    </row>
    <row r="258" spans="1:10" ht="12.75">
      <c r="A258" s="339"/>
      <c r="B258" s="105"/>
      <c r="C258" s="104"/>
      <c r="D258" s="106"/>
      <c r="E258" s="106"/>
      <c r="F258" s="104"/>
      <c r="G258" s="104"/>
      <c r="H258" s="104"/>
      <c r="I258" s="67"/>
      <c r="J258" s="67"/>
    </row>
    <row r="259" spans="1:10" ht="12.75">
      <c r="A259" s="339"/>
      <c r="B259" s="105"/>
      <c r="C259" s="104"/>
      <c r="D259" s="106"/>
      <c r="E259" s="106"/>
      <c r="F259" s="104"/>
      <c r="G259" s="104"/>
      <c r="H259" s="104"/>
      <c r="I259" s="67"/>
      <c r="J259" s="67"/>
    </row>
    <row r="260" spans="1:10" ht="12.75">
      <c r="A260" s="339"/>
      <c r="B260" s="105"/>
      <c r="C260" s="104"/>
      <c r="D260" s="106"/>
      <c r="E260" s="106"/>
      <c r="F260" s="104"/>
      <c r="G260" s="104"/>
      <c r="H260" s="104"/>
      <c r="I260" s="67"/>
      <c r="J260" s="67"/>
    </row>
    <row r="261" spans="1:10" ht="12.75">
      <c r="A261" s="339"/>
      <c r="B261" s="105"/>
      <c r="C261" s="104"/>
      <c r="D261" s="106"/>
      <c r="E261" s="106"/>
      <c r="F261" s="104"/>
      <c r="G261" s="104"/>
      <c r="H261" s="104"/>
      <c r="I261" s="67"/>
      <c r="J261" s="67"/>
    </row>
    <row r="262" spans="1:10" ht="12.75">
      <c r="A262" s="339"/>
      <c r="B262" s="105"/>
      <c r="C262" s="104"/>
      <c r="D262" s="106"/>
      <c r="E262" s="106"/>
      <c r="F262" s="104"/>
      <c r="G262" s="104"/>
      <c r="H262" s="104"/>
      <c r="I262" s="67"/>
      <c r="J262" s="67"/>
    </row>
    <row r="263" spans="1:10" ht="12.75">
      <c r="A263" s="339"/>
      <c r="B263" s="105"/>
      <c r="C263" s="104"/>
      <c r="D263" s="106"/>
      <c r="E263" s="106"/>
      <c r="F263" s="104"/>
      <c r="G263" s="104"/>
      <c r="H263" s="104"/>
      <c r="I263" s="67"/>
      <c r="J263" s="67"/>
    </row>
    <row r="264" spans="1:10" ht="12.75">
      <c r="A264" s="339"/>
      <c r="B264" s="105"/>
      <c r="C264" s="104"/>
      <c r="D264" s="106"/>
      <c r="E264" s="106"/>
      <c r="F264" s="104"/>
      <c r="G264" s="104"/>
      <c r="H264" s="104"/>
      <c r="I264" s="67"/>
      <c r="J264" s="67"/>
    </row>
    <row r="265" spans="1:10" ht="12.75">
      <c r="A265" s="339"/>
      <c r="B265" s="105"/>
      <c r="C265" s="104"/>
      <c r="D265" s="106"/>
      <c r="E265" s="106"/>
      <c r="F265" s="104"/>
      <c r="G265" s="104"/>
      <c r="H265" s="104"/>
      <c r="I265" s="67"/>
      <c r="J265" s="67"/>
    </row>
    <row r="266" spans="1:10" ht="12.75">
      <c r="A266" s="339"/>
      <c r="B266" s="105"/>
      <c r="C266" s="104"/>
      <c r="D266" s="106"/>
      <c r="E266" s="106"/>
      <c r="F266" s="104"/>
      <c r="G266" s="104"/>
      <c r="H266" s="104"/>
      <c r="I266" s="67"/>
      <c r="J266" s="67"/>
    </row>
    <row r="267" spans="1:10" ht="12.75">
      <c r="A267" s="339"/>
      <c r="B267" s="105"/>
      <c r="C267" s="104"/>
      <c r="D267" s="106"/>
      <c r="E267" s="106"/>
      <c r="F267" s="104"/>
      <c r="G267" s="104"/>
      <c r="H267" s="104"/>
      <c r="I267" s="67"/>
      <c r="J267" s="67"/>
    </row>
    <row r="268" spans="1:10" ht="12.75">
      <c r="A268" s="339"/>
      <c r="B268" s="105"/>
      <c r="C268" s="104"/>
      <c r="D268" s="106"/>
      <c r="E268" s="106"/>
      <c r="F268" s="104"/>
      <c r="G268" s="104"/>
      <c r="H268" s="104"/>
      <c r="I268" s="67"/>
      <c r="J268" s="67"/>
    </row>
    <row r="269" spans="1:10" ht="12.75">
      <c r="A269" s="339"/>
      <c r="B269" s="105"/>
      <c r="C269" s="104"/>
      <c r="D269" s="106"/>
      <c r="E269" s="106"/>
      <c r="F269" s="104"/>
      <c r="G269" s="104"/>
      <c r="H269" s="104"/>
      <c r="I269" s="67"/>
      <c r="J269" s="67"/>
    </row>
    <row r="270" spans="1:10" ht="12.75">
      <c r="A270" s="339"/>
      <c r="B270" s="105"/>
      <c r="C270" s="104"/>
      <c r="D270" s="106"/>
      <c r="E270" s="106"/>
      <c r="F270" s="104"/>
      <c r="G270" s="104"/>
      <c r="H270" s="104"/>
      <c r="I270" s="67"/>
      <c r="J270" s="67"/>
    </row>
    <row r="271" spans="1:10" ht="12.75">
      <c r="A271" s="339"/>
      <c r="B271" s="105"/>
      <c r="C271" s="104"/>
      <c r="D271" s="106"/>
      <c r="E271" s="106"/>
      <c r="F271" s="104"/>
      <c r="G271" s="104"/>
      <c r="H271" s="104"/>
      <c r="I271" s="67"/>
      <c r="J271" s="67"/>
    </row>
    <row r="272" spans="1:10" ht="12.75">
      <c r="A272" s="339"/>
      <c r="B272" s="105"/>
      <c r="C272" s="104"/>
      <c r="D272" s="106"/>
      <c r="E272" s="106"/>
      <c r="F272" s="104"/>
      <c r="G272" s="104"/>
      <c r="H272" s="104"/>
      <c r="I272" s="67"/>
      <c r="J272" s="67"/>
    </row>
    <row r="273" spans="1:10" ht="12.75">
      <c r="A273" s="339"/>
      <c r="B273" s="105"/>
      <c r="C273" s="104"/>
      <c r="D273" s="106"/>
      <c r="E273" s="106"/>
      <c r="F273" s="104"/>
      <c r="G273" s="104"/>
      <c r="H273" s="104"/>
      <c r="I273" s="67"/>
      <c r="J273" s="67"/>
    </row>
    <row r="274" spans="1:10" ht="12.75">
      <c r="A274" s="339"/>
      <c r="B274" s="105"/>
      <c r="C274" s="104"/>
      <c r="D274" s="106"/>
      <c r="E274" s="106"/>
      <c r="F274" s="104"/>
      <c r="G274" s="104"/>
      <c r="H274" s="104"/>
      <c r="I274" s="67"/>
      <c r="J274" s="67"/>
    </row>
    <row r="275" spans="1:10" ht="12.75">
      <c r="A275" s="339"/>
      <c r="B275" s="105"/>
      <c r="C275" s="104"/>
      <c r="D275" s="106"/>
      <c r="E275" s="106"/>
      <c r="F275" s="104"/>
      <c r="G275" s="104"/>
      <c r="H275" s="104"/>
      <c r="I275" s="67"/>
      <c r="J275" s="67"/>
    </row>
    <row r="276" spans="1:10" ht="12.75">
      <c r="A276" s="339"/>
      <c r="B276" s="105"/>
      <c r="C276" s="104"/>
      <c r="D276" s="106"/>
      <c r="E276" s="106"/>
      <c r="F276" s="104"/>
      <c r="G276" s="104"/>
      <c r="H276" s="104"/>
      <c r="I276" s="67"/>
      <c r="J276" s="67"/>
    </row>
    <row r="277" spans="1:10" ht="12.75">
      <c r="A277" s="339"/>
      <c r="B277" s="105"/>
      <c r="C277" s="104"/>
      <c r="D277" s="106"/>
      <c r="E277" s="106"/>
      <c r="F277" s="104"/>
      <c r="G277" s="104"/>
      <c r="H277" s="104"/>
      <c r="I277" s="67"/>
      <c r="J277" s="67"/>
    </row>
    <row r="278" spans="1:10" ht="12.75">
      <c r="A278" s="339"/>
      <c r="B278" s="105"/>
      <c r="C278" s="104"/>
      <c r="D278" s="106"/>
      <c r="E278" s="106"/>
      <c r="F278" s="104"/>
      <c r="G278" s="104"/>
      <c r="H278" s="104"/>
      <c r="I278" s="67"/>
      <c r="J278" s="67"/>
    </row>
    <row r="279" spans="1:10" ht="12.75">
      <c r="A279" s="339"/>
      <c r="B279" s="105"/>
      <c r="C279" s="104"/>
      <c r="D279" s="106"/>
      <c r="E279" s="106"/>
      <c r="F279" s="104"/>
      <c r="G279" s="104"/>
      <c r="H279" s="104"/>
      <c r="I279" s="67"/>
      <c r="J279" s="67"/>
    </row>
    <row r="280" spans="1:10" ht="12.75">
      <c r="A280" s="339"/>
      <c r="B280" s="105"/>
      <c r="C280" s="104"/>
      <c r="D280" s="106"/>
      <c r="E280" s="106"/>
      <c r="F280" s="104"/>
      <c r="G280" s="104"/>
      <c r="H280" s="104"/>
      <c r="I280" s="67"/>
      <c r="J280" s="67"/>
    </row>
    <row r="281" spans="1:10" ht="12.75">
      <c r="A281" s="339"/>
      <c r="B281" s="105"/>
      <c r="C281" s="104"/>
      <c r="D281" s="106"/>
      <c r="E281" s="106"/>
      <c r="F281" s="104"/>
      <c r="G281" s="104"/>
      <c r="H281" s="104"/>
      <c r="I281" s="67"/>
      <c r="J281" s="67"/>
    </row>
    <row r="282" spans="1:10" ht="12.75">
      <c r="A282" s="339"/>
      <c r="B282" s="105"/>
      <c r="C282" s="104"/>
      <c r="D282" s="106"/>
      <c r="E282" s="106"/>
      <c r="F282" s="104"/>
      <c r="G282" s="104"/>
      <c r="H282" s="104"/>
      <c r="I282" s="67"/>
      <c r="J282" s="67"/>
    </row>
    <row r="283" spans="1:10" ht="12.75">
      <c r="A283" s="339"/>
      <c r="B283" s="105"/>
      <c r="C283" s="104"/>
      <c r="D283" s="106"/>
      <c r="E283" s="106"/>
      <c r="F283" s="104"/>
      <c r="G283" s="104"/>
      <c r="H283" s="104"/>
      <c r="I283" s="67"/>
      <c r="J283" s="67"/>
    </row>
    <row r="284" spans="1:10" ht="12.75">
      <c r="A284" s="339"/>
      <c r="B284" s="105"/>
      <c r="C284" s="104"/>
      <c r="D284" s="106"/>
      <c r="E284" s="106"/>
      <c r="F284" s="104"/>
      <c r="G284" s="104"/>
      <c r="H284" s="104"/>
      <c r="I284" s="67"/>
      <c r="J284" s="67"/>
    </row>
    <row r="285" spans="1:10" ht="12.75">
      <c r="A285" s="339"/>
      <c r="B285" s="105"/>
      <c r="C285" s="104"/>
      <c r="D285" s="106"/>
      <c r="E285" s="106"/>
      <c r="F285" s="104"/>
      <c r="G285" s="104"/>
      <c r="H285" s="104"/>
      <c r="I285" s="67"/>
      <c r="J285" s="67"/>
    </row>
    <row r="286" spans="1:10" ht="12.75">
      <c r="A286" s="339"/>
      <c r="B286" s="105"/>
      <c r="C286" s="104"/>
      <c r="D286" s="106"/>
      <c r="E286" s="106"/>
      <c r="F286" s="104"/>
      <c r="G286" s="104"/>
      <c r="H286" s="104"/>
      <c r="I286" s="67"/>
      <c r="J286" s="67"/>
    </row>
    <row r="287" spans="1:10" ht="12.75">
      <c r="A287" s="339"/>
      <c r="B287" s="105"/>
      <c r="C287" s="104"/>
      <c r="D287" s="106"/>
      <c r="E287" s="106"/>
      <c r="F287" s="104"/>
      <c r="G287" s="104"/>
      <c r="H287" s="104"/>
      <c r="I287" s="67"/>
      <c r="J287" s="67"/>
    </row>
    <row r="288" spans="1:10" ht="12.75">
      <c r="A288" s="339"/>
      <c r="B288" s="105"/>
      <c r="C288" s="104"/>
      <c r="D288" s="106"/>
      <c r="E288" s="106"/>
      <c r="F288" s="104"/>
      <c r="G288" s="104"/>
      <c r="H288" s="104"/>
      <c r="I288" s="67"/>
      <c r="J288" s="67"/>
    </row>
    <row r="289" spans="1:10" ht="12.75">
      <c r="A289" s="339"/>
      <c r="B289" s="105"/>
      <c r="C289" s="104"/>
      <c r="D289" s="106"/>
      <c r="E289" s="106"/>
      <c r="F289" s="104"/>
      <c r="G289" s="104"/>
      <c r="H289" s="104"/>
      <c r="I289" s="67"/>
      <c r="J289" s="67"/>
    </row>
    <row r="290" spans="1:10" ht="12.75">
      <c r="A290" s="339"/>
      <c r="B290" s="105"/>
      <c r="C290" s="104"/>
      <c r="D290" s="106"/>
      <c r="E290" s="106"/>
      <c r="F290" s="104"/>
      <c r="G290" s="104"/>
      <c r="H290" s="104"/>
      <c r="I290" s="67"/>
      <c r="J290" s="67"/>
    </row>
    <row r="291" spans="1:10" ht="12.75">
      <c r="A291" s="339"/>
      <c r="B291" s="105"/>
      <c r="C291" s="104"/>
      <c r="D291" s="106"/>
      <c r="E291" s="106"/>
      <c r="F291" s="104"/>
      <c r="G291" s="104"/>
      <c r="H291" s="104"/>
      <c r="I291" s="67"/>
      <c r="J291" s="67"/>
    </row>
    <row r="292" spans="1:10" ht="12.75">
      <c r="A292" s="339"/>
      <c r="B292" s="105"/>
      <c r="C292" s="104"/>
      <c r="D292" s="106"/>
      <c r="E292" s="106"/>
      <c r="F292" s="104"/>
      <c r="G292" s="104"/>
      <c r="H292" s="104"/>
      <c r="I292" s="67"/>
      <c r="J292" s="67"/>
    </row>
    <row r="293" spans="1:10" ht="12.75">
      <c r="A293" s="339"/>
      <c r="B293" s="105"/>
      <c r="C293" s="104"/>
      <c r="D293" s="106"/>
      <c r="E293" s="106"/>
      <c r="F293" s="104"/>
      <c r="G293" s="104"/>
      <c r="H293" s="104"/>
      <c r="I293" s="67"/>
      <c r="J293" s="67"/>
    </row>
    <row r="294" spans="1:10" ht="12.75">
      <c r="A294" s="339"/>
      <c r="B294" s="105"/>
      <c r="C294" s="104"/>
      <c r="D294" s="106"/>
      <c r="E294" s="106"/>
      <c r="F294" s="104"/>
      <c r="G294" s="104"/>
      <c r="H294" s="104"/>
      <c r="I294" s="67"/>
      <c r="J294" s="67"/>
    </row>
    <row r="295" spans="1:10" ht="12.75">
      <c r="A295" s="339"/>
      <c r="B295" s="105"/>
      <c r="C295" s="104"/>
      <c r="D295" s="106"/>
      <c r="E295" s="106"/>
      <c r="F295" s="104"/>
      <c r="G295" s="104"/>
      <c r="H295" s="104"/>
      <c r="I295" s="67"/>
      <c r="J295" s="67"/>
    </row>
    <row r="296" spans="1:10" ht="12.75">
      <c r="A296" s="339"/>
      <c r="B296" s="105"/>
      <c r="C296" s="104"/>
      <c r="D296" s="106"/>
      <c r="E296" s="106"/>
      <c r="F296" s="104"/>
      <c r="G296" s="104"/>
      <c r="H296" s="104"/>
      <c r="I296" s="67"/>
      <c r="J296" s="67"/>
    </row>
    <row r="297" spans="1:10" ht="12.75">
      <c r="A297" s="339"/>
      <c r="B297" s="105"/>
      <c r="C297" s="104"/>
      <c r="D297" s="106"/>
      <c r="E297" s="106"/>
      <c r="F297" s="104"/>
      <c r="G297" s="104"/>
      <c r="H297" s="104"/>
      <c r="I297" s="67"/>
      <c r="J297" s="67"/>
    </row>
    <row r="298" spans="1:10" ht="12.75">
      <c r="A298" s="339"/>
      <c r="B298" s="105"/>
      <c r="C298" s="104"/>
      <c r="D298" s="106"/>
      <c r="E298" s="106"/>
      <c r="F298" s="104"/>
      <c r="G298" s="104"/>
      <c r="H298" s="104"/>
      <c r="I298" s="67"/>
      <c r="J298" s="67"/>
    </row>
    <row r="299" spans="1:10" ht="12.75">
      <c r="A299" s="339"/>
      <c r="B299" s="105"/>
      <c r="C299" s="104"/>
      <c r="D299" s="106"/>
      <c r="E299" s="106"/>
      <c r="F299" s="104"/>
      <c r="G299" s="104"/>
      <c r="H299" s="104"/>
      <c r="I299" s="67"/>
      <c r="J299" s="67"/>
    </row>
    <row r="300" spans="1:10" ht="12.75">
      <c r="A300" s="339"/>
      <c r="B300" s="105"/>
      <c r="C300" s="104"/>
      <c r="D300" s="106"/>
      <c r="E300" s="106"/>
      <c r="F300" s="104"/>
      <c r="G300" s="104"/>
      <c r="H300" s="104"/>
      <c r="I300" s="67"/>
      <c r="J300" s="67"/>
    </row>
    <row r="301" spans="1:10" ht="12.75">
      <c r="A301" s="339"/>
      <c r="B301" s="105"/>
      <c r="C301" s="104"/>
      <c r="D301" s="106"/>
      <c r="E301" s="106"/>
      <c r="F301" s="104"/>
      <c r="G301" s="104"/>
      <c r="H301" s="104"/>
      <c r="I301" s="67"/>
      <c r="J301" s="67"/>
    </row>
    <row r="302" spans="1:10" ht="12.75">
      <c r="A302" s="339"/>
      <c r="B302" s="105"/>
      <c r="C302" s="104"/>
      <c r="D302" s="106"/>
      <c r="E302" s="106"/>
      <c r="F302" s="104"/>
      <c r="G302" s="104"/>
      <c r="H302" s="104"/>
      <c r="I302" s="67"/>
      <c r="J302" s="67"/>
    </row>
    <row r="303" spans="1:10" ht="12.75">
      <c r="A303" s="339"/>
      <c r="B303" s="105"/>
      <c r="C303" s="104"/>
      <c r="D303" s="106"/>
      <c r="E303" s="106"/>
      <c r="F303" s="104"/>
      <c r="G303" s="104"/>
      <c r="H303" s="104"/>
      <c r="I303" s="67"/>
      <c r="J303" s="67"/>
    </row>
    <row r="304" spans="1:10" ht="12.75">
      <c r="A304" s="339"/>
      <c r="B304" s="105"/>
      <c r="C304" s="104"/>
      <c r="D304" s="106"/>
      <c r="E304" s="106"/>
      <c r="F304" s="104"/>
      <c r="G304" s="104"/>
      <c r="H304" s="104"/>
      <c r="I304" s="67"/>
      <c r="J304" s="67"/>
    </row>
    <row r="305" spans="1:10" ht="12.75">
      <c r="A305" s="339"/>
      <c r="B305" s="105"/>
      <c r="C305" s="104"/>
      <c r="D305" s="106"/>
      <c r="E305" s="106"/>
      <c r="F305" s="104"/>
      <c r="G305" s="104"/>
      <c r="H305" s="104"/>
      <c r="I305" s="67"/>
      <c r="J305" s="67"/>
    </row>
    <row r="306" spans="1:10" ht="12.75">
      <c r="A306" s="339"/>
      <c r="B306" s="105"/>
      <c r="C306" s="104"/>
      <c r="D306" s="106"/>
      <c r="E306" s="106"/>
      <c r="F306" s="104"/>
      <c r="G306" s="104"/>
      <c r="H306" s="104"/>
      <c r="I306" s="67"/>
      <c r="J306" s="67"/>
    </row>
    <row r="307" spans="1:10" ht="12.75">
      <c r="A307" s="339"/>
      <c r="B307" s="105"/>
      <c r="C307" s="104"/>
      <c r="D307" s="106"/>
      <c r="E307" s="106"/>
      <c r="F307" s="104"/>
      <c r="G307" s="104"/>
      <c r="H307" s="104"/>
      <c r="I307" s="67"/>
      <c r="J307" s="67"/>
    </row>
    <row r="308" spans="1:10" ht="12.75">
      <c r="A308" s="339"/>
      <c r="B308" s="105"/>
      <c r="C308" s="104"/>
      <c r="D308" s="106"/>
      <c r="E308" s="106"/>
      <c r="F308" s="104"/>
      <c r="G308" s="104"/>
      <c r="H308" s="104"/>
      <c r="I308" s="67"/>
      <c r="J308" s="67"/>
    </row>
    <row r="309" spans="1:10" ht="12.75">
      <c r="A309" s="339"/>
      <c r="B309" s="105"/>
      <c r="C309" s="104"/>
      <c r="D309" s="106"/>
      <c r="E309" s="106"/>
      <c r="F309" s="104"/>
      <c r="G309" s="104"/>
      <c r="H309" s="104"/>
      <c r="I309" s="67"/>
      <c r="J309" s="67"/>
    </row>
    <row r="310" spans="1:10" ht="12.75">
      <c r="A310" s="339"/>
      <c r="B310" s="105"/>
      <c r="C310" s="104"/>
      <c r="D310" s="106"/>
      <c r="E310" s="106"/>
      <c r="F310" s="104"/>
      <c r="G310" s="104"/>
      <c r="H310" s="104"/>
      <c r="I310" s="67"/>
      <c r="J310" s="67"/>
    </row>
    <row r="311" spans="1:10" ht="12.75">
      <c r="A311" s="339"/>
      <c r="B311" s="105"/>
      <c r="C311" s="104"/>
      <c r="D311" s="106"/>
      <c r="E311" s="106"/>
      <c r="F311" s="104"/>
      <c r="G311" s="104"/>
      <c r="H311" s="104"/>
      <c r="I311" s="67"/>
      <c r="J311" s="67"/>
    </row>
    <row r="312" spans="1:10" ht="12.75">
      <c r="A312" s="339"/>
      <c r="B312" s="105"/>
      <c r="C312" s="104"/>
      <c r="D312" s="106"/>
      <c r="E312" s="106"/>
      <c r="F312" s="104"/>
      <c r="G312" s="104"/>
      <c r="H312" s="104"/>
      <c r="I312" s="67"/>
      <c r="J312" s="67"/>
    </row>
    <row r="313" spans="1:10" ht="12.75">
      <c r="A313" s="339"/>
      <c r="B313" s="105"/>
      <c r="C313" s="104"/>
      <c r="D313" s="106"/>
      <c r="E313" s="106"/>
      <c r="F313" s="104"/>
      <c r="G313" s="104"/>
      <c r="H313" s="104"/>
      <c r="I313" s="67"/>
      <c r="J313" s="67"/>
    </row>
    <row r="314" spans="1:10" ht="12.75">
      <c r="A314" s="339"/>
      <c r="B314" s="105"/>
      <c r="C314" s="104"/>
      <c r="D314" s="106"/>
      <c r="E314" s="106"/>
      <c r="F314" s="104"/>
      <c r="G314" s="104"/>
      <c r="H314" s="104"/>
      <c r="I314" s="67"/>
      <c r="J314" s="67"/>
    </row>
    <row r="315" spans="1:10" ht="12.75">
      <c r="A315" s="339"/>
      <c r="B315" s="105"/>
      <c r="C315" s="104"/>
      <c r="D315" s="106"/>
      <c r="E315" s="106"/>
      <c r="F315" s="104"/>
      <c r="G315" s="104"/>
      <c r="H315" s="104"/>
      <c r="I315" s="67"/>
      <c r="J315" s="67"/>
    </row>
    <row r="316" spans="1:10" ht="12.75">
      <c r="A316" s="339"/>
      <c r="B316" s="105"/>
      <c r="C316" s="104"/>
      <c r="D316" s="106"/>
      <c r="E316" s="106"/>
      <c r="F316" s="104"/>
      <c r="G316" s="104"/>
      <c r="H316" s="104"/>
      <c r="I316" s="67"/>
      <c r="J316" s="67"/>
    </row>
    <row r="317" spans="1:10" ht="12.75">
      <c r="A317" s="339"/>
      <c r="B317" s="105"/>
      <c r="C317" s="104"/>
      <c r="D317" s="106"/>
      <c r="E317" s="106"/>
      <c r="F317" s="104"/>
      <c r="G317" s="104"/>
      <c r="H317" s="104"/>
      <c r="I317" s="67"/>
      <c r="J317" s="67"/>
    </row>
    <row r="318" spans="1:10" ht="12.75">
      <c r="A318" s="339"/>
      <c r="B318" s="105"/>
      <c r="C318" s="104"/>
      <c r="D318" s="106"/>
      <c r="E318" s="106"/>
      <c r="F318" s="104"/>
      <c r="G318" s="104"/>
      <c r="H318" s="104"/>
      <c r="I318" s="67"/>
      <c r="J318" s="67"/>
    </row>
    <row r="319" spans="1:10" ht="12.75">
      <c r="A319" s="339"/>
      <c r="B319" s="105"/>
      <c r="C319" s="104"/>
      <c r="D319" s="106"/>
      <c r="E319" s="106"/>
      <c r="F319" s="104"/>
      <c r="G319" s="104"/>
      <c r="H319" s="104"/>
      <c r="I319" s="67"/>
      <c r="J319" s="67"/>
    </row>
    <row r="320" spans="1:10" ht="12.75">
      <c r="A320" s="339"/>
      <c r="B320" s="105"/>
      <c r="C320" s="104"/>
      <c r="D320" s="106"/>
      <c r="E320" s="106"/>
      <c r="F320" s="104"/>
      <c r="G320" s="104"/>
      <c r="H320" s="104"/>
      <c r="I320" s="67"/>
      <c r="J320" s="67"/>
    </row>
    <row r="321" spans="1:10" ht="12.75">
      <c r="A321" s="339"/>
      <c r="B321" s="105"/>
      <c r="C321" s="104"/>
      <c r="D321" s="106"/>
      <c r="E321" s="106"/>
      <c r="F321" s="104"/>
      <c r="G321" s="104"/>
      <c r="H321" s="104"/>
      <c r="I321" s="67"/>
      <c r="J321" s="67"/>
    </row>
    <row r="322" spans="1:10" ht="12.75">
      <c r="A322" s="339"/>
      <c r="B322" s="105"/>
      <c r="C322" s="104"/>
      <c r="D322" s="106"/>
      <c r="E322" s="106"/>
      <c r="F322" s="104"/>
      <c r="G322" s="104"/>
      <c r="H322" s="104"/>
      <c r="I322" s="67"/>
      <c r="J322" s="67"/>
    </row>
    <row r="323" spans="1:10" ht="12.75">
      <c r="A323" s="339"/>
      <c r="B323" s="105"/>
      <c r="C323" s="104"/>
      <c r="D323" s="106"/>
      <c r="E323" s="106"/>
      <c r="F323" s="104"/>
      <c r="G323" s="104"/>
      <c r="H323" s="104"/>
      <c r="I323" s="67"/>
      <c r="J323" s="67"/>
    </row>
    <row r="324" spans="1:10" ht="12.75">
      <c r="A324" s="339"/>
      <c r="B324" s="105"/>
      <c r="C324" s="104"/>
      <c r="D324" s="106"/>
      <c r="E324" s="106"/>
      <c r="F324" s="104"/>
      <c r="G324" s="104"/>
      <c r="H324" s="104"/>
      <c r="I324" s="67"/>
      <c r="J324" s="67"/>
    </row>
    <row r="325" spans="1:10" ht="12.75">
      <c r="A325" s="339"/>
      <c r="B325" s="105"/>
      <c r="C325" s="104"/>
      <c r="D325" s="106"/>
      <c r="E325" s="106"/>
      <c r="F325" s="104"/>
      <c r="G325" s="104"/>
      <c r="H325" s="104"/>
      <c r="I325" s="67"/>
      <c r="J325" s="67"/>
    </row>
    <row r="326" spans="1:10" ht="12.75">
      <c r="A326" s="339"/>
      <c r="B326" s="105"/>
      <c r="C326" s="104"/>
      <c r="D326" s="106"/>
      <c r="E326" s="106"/>
      <c r="F326" s="104"/>
      <c r="G326" s="104"/>
      <c r="H326" s="104"/>
      <c r="I326" s="67"/>
      <c r="J326" s="67"/>
    </row>
    <row r="327" spans="1:10" ht="12.75">
      <c r="A327" s="339"/>
      <c r="B327" s="105"/>
      <c r="C327" s="104"/>
      <c r="D327" s="106"/>
      <c r="E327" s="106"/>
      <c r="F327" s="104"/>
      <c r="G327" s="104"/>
      <c r="H327" s="104"/>
      <c r="I327" s="67"/>
      <c r="J327" s="67"/>
    </row>
    <row r="328" spans="1:10" ht="12.75">
      <c r="A328" s="339"/>
      <c r="B328" s="105"/>
      <c r="C328" s="104"/>
      <c r="D328" s="106"/>
      <c r="E328" s="106"/>
      <c r="F328" s="104"/>
      <c r="G328" s="104"/>
      <c r="H328" s="104"/>
      <c r="I328" s="67"/>
      <c r="J328" s="67"/>
    </row>
    <row r="329" spans="1:10" ht="12.75">
      <c r="A329" s="339"/>
      <c r="B329" s="105"/>
      <c r="C329" s="104"/>
      <c r="D329" s="106"/>
      <c r="E329" s="106"/>
      <c r="F329" s="104"/>
      <c r="G329" s="104"/>
      <c r="H329" s="104"/>
      <c r="I329" s="67"/>
      <c r="J329" s="67"/>
    </row>
    <row r="330" spans="1:10" ht="12.75">
      <c r="A330" s="339"/>
      <c r="B330" s="105"/>
      <c r="C330" s="104"/>
      <c r="D330" s="106"/>
      <c r="E330" s="106"/>
      <c r="F330" s="104"/>
      <c r="G330" s="104"/>
      <c r="H330" s="104"/>
      <c r="I330" s="67"/>
      <c r="J330" s="67"/>
    </row>
    <row r="331" spans="1:10" ht="12.75">
      <c r="A331" s="339"/>
      <c r="B331" s="105"/>
      <c r="C331" s="104"/>
      <c r="D331" s="106"/>
      <c r="E331" s="106"/>
      <c r="F331" s="104"/>
      <c r="G331" s="104"/>
      <c r="H331" s="104"/>
      <c r="I331" s="67"/>
      <c r="J331" s="67"/>
    </row>
    <row r="332" spans="1:10" ht="12.75">
      <c r="A332" s="339"/>
      <c r="B332" s="105"/>
      <c r="C332" s="104"/>
      <c r="D332" s="106"/>
      <c r="E332" s="106"/>
      <c r="F332" s="104"/>
      <c r="G332" s="104"/>
      <c r="H332" s="104"/>
      <c r="I332" s="67"/>
      <c r="J332" s="67"/>
    </row>
    <row r="333" spans="1:10" ht="12.75">
      <c r="A333" s="339"/>
      <c r="B333" s="105"/>
      <c r="C333" s="104"/>
      <c r="D333" s="106"/>
      <c r="E333" s="106"/>
      <c r="F333" s="104"/>
      <c r="G333" s="104"/>
      <c r="H333" s="104"/>
      <c r="I333" s="67"/>
      <c r="J333" s="67"/>
    </row>
    <row r="334" spans="1:10" ht="12.75">
      <c r="A334" s="339"/>
      <c r="B334" s="105"/>
      <c r="C334" s="104"/>
      <c r="D334" s="106"/>
      <c r="E334" s="106"/>
      <c r="F334" s="104"/>
      <c r="G334" s="104"/>
      <c r="H334" s="104"/>
      <c r="I334" s="67"/>
      <c r="J334" s="67"/>
    </row>
    <row r="335" spans="1:10" ht="12.75">
      <c r="A335" s="339"/>
      <c r="B335" s="105"/>
      <c r="C335" s="104"/>
      <c r="D335" s="106"/>
      <c r="E335" s="106"/>
      <c r="F335" s="104"/>
      <c r="G335" s="104"/>
      <c r="H335" s="104"/>
      <c r="I335" s="67"/>
      <c r="J335" s="67"/>
    </row>
    <row r="336" spans="1:10" ht="12.75">
      <c r="A336" s="339"/>
      <c r="B336" s="105"/>
      <c r="C336" s="104"/>
      <c r="D336" s="106"/>
      <c r="E336" s="106"/>
      <c r="F336" s="104"/>
      <c r="G336" s="104"/>
      <c r="H336" s="104"/>
      <c r="I336" s="67"/>
      <c r="J336" s="67"/>
    </row>
    <row r="337" spans="1:10" ht="12.75">
      <c r="A337" s="339"/>
      <c r="B337" s="105"/>
      <c r="C337" s="104"/>
      <c r="D337" s="106"/>
      <c r="E337" s="106"/>
      <c r="F337" s="104"/>
      <c r="G337" s="104"/>
      <c r="H337" s="104"/>
      <c r="I337" s="67"/>
      <c r="J337" s="67"/>
    </row>
    <row r="338" spans="1:10" ht="12.75">
      <c r="A338" s="339"/>
      <c r="B338" s="105"/>
      <c r="C338" s="104"/>
      <c r="D338" s="106"/>
      <c r="E338" s="106"/>
      <c r="F338" s="104"/>
      <c r="G338" s="104"/>
      <c r="H338" s="104"/>
      <c r="I338" s="67"/>
      <c r="J338" s="67"/>
    </row>
    <row r="339" spans="1:10" ht="12.75">
      <c r="A339" s="339"/>
      <c r="B339" s="105"/>
      <c r="C339" s="104"/>
      <c r="D339" s="106"/>
      <c r="E339" s="106"/>
      <c r="F339" s="104"/>
      <c r="G339" s="104"/>
      <c r="H339" s="104"/>
      <c r="I339" s="67"/>
      <c r="J339" s="67"/>
    </row>
    <row r="340" spans="1:10" ht="12.75">
      <c r="A340" s="339"/>
      <c r="B340" s="105"/>
      <c r="C340" s="104"/>
      <c r="D340" s="106"/>
      <c r="E340" s="106"/>
      <c r="F340" s="104"/>
      <c r="G340" s="104"/>
      <c r="H340" s="104"/>
      <c r="I340" s="67"/>
      <c r="J340" s="6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212"/>
  <sheetViews>
    <sheetView zoomScale="75" zoomScaleNormal="75" zoomScalePageLayoutView="0" workbookViewId="0" topLeftCell="A1">
      <pane ySplit="8" topLeftCell="A33" activePane="bottomLeft" state="frozen"/>
      <selection pane="topLeft" activeCell="A1" sqref="A1"/>
      <selection pane="bottomLeft" activeCell="D21" sqref="D21"/>
    </sheetView>
  </sheetViews>
  <sheetFormatPr defaultColWidth="9.140625" defaultRowHeight="12"/>
  <cols>
    <col min="1" max="1" width="4.8515625" style="38" customWidth="1"/>
    <col min="2" max="2" width="9.57421875" style="343" customWidth="1"/>
    <col min="3" max="3" width="12.00390625" style="38" customWidth="1"/>
    <col min="4" max="4" width="35.421875" style="40" customWidth="1"/>
    <col min="5" max="5" width="24.140625" style="40" customWidth="1"/>
    <col min="6" max="6" width="9.8515625" style="38" customWidth="1"/>
    <col min="7" max="7" width="16.421875" style="38" customWidth="1"/>
    <col min="8" max="8" width="17.8515625" style="38" customWidth="1"/>
    <col min="9" max="9" width="17.00390625" style="38" customWidth="1"/>
    <col min="10" max="10" width="12.8515625" style="41" customWidth="1"/>
    <col min="11" max="64" width="9.140625" style="42" customWidth="1"/>
    <col min="65" max="16384" width="9.140625" style="43" customWidth="1"/>
  </cols>
  <sheetData>
    <row r="1" spans="1:10" ht="15.75">
      <c r="A1" s="261" t="s">
        <v>173</v>
      </c>
      <c r="B1" s="344"/>
      <c r="C1" s="114"/>
      <c r="D1" s="115"/>
      <c r="E1" s="115"/>
      <c r="F1" s="114"/>
      <c r="G1" s="246"/>
      <c r="H1" s="246"/>
      <c r="I1" s="118"/>
      <c r="J1" s="119"/>
    </row>
    <row r="2" spans="1:10" ht="12.75">
      <c r="A2" s="120"/>
      <c r="B2" s="345"/>
      <c r="C2" s="121" t="s">
        <v>4</v>
      </c>
      <c r="D2" s="50" t="str">
        <f>Abertura!B6</f>
        <v>Gerenciador de Contas de Usuários e Serviços de Rede.</v>
      </c>
      <c r="E2" s="50"/>
      <c r="F2" s="49" t="s">
        <v>24</v>
      </c>
      <c r="G2" s="57" t="s">
        <v>24</v>
      </c>
      <c r="H2" s="48"/>
      <c r="I2" s="50" t="s">
        <v>24</v>
      </c>
      <c r="J2" s="181">
        <f>Abertura!B9</f>
        <v>40052</v>
      </c>
    </row>
    <row r="3" spans="1:10" ht="12.75">
      <c r="A3" s="120"/>
      <c r="B3" s="345"/>
      <c r="C3" s="121" t="s">
        <v>6</v>
      </c>
      <c r="D3" s="50" t="str">
        <f>Abertura!B7</f>
        <v>Prefeitura Municipal de Curitiba - PMC</v>
      </c>
      <c r="E3" s="50"/>
      <c r="F3" s="48"/>
      <c r="G3" s="48"/>
      <c r="H3" s="48"/>
      <c r="I3" s="50" t="s">
        <v>24</v>
      </c>
      <c r="J3" s="50" t="s">
        <v>24</v>
      </c>
    </row>
    <row r="4" spans="1:10" ht="12.75">
      <c r="A4" s="124"/>
      <c r="B4" s="346"/>
      <c r="C4" s="82" t="s">
        <v>28</v>
      </c>
      <c r="D4" s="126" t="str">
        <f>Abertura!B8</f>
        <v>Estevão Thomacheski Rodrigues</v>
      </c>
      <c r="E4" s="126"/>
      <c r="F4" s="127"/>
      <c r="G4" s="127"/>
      <c r="H4" s="127" t="s">
        <v>24</v>
      </c>
      <c r="I4" s="128"/>
      <c r="J4" s="129"/>
    </row>
    <row r="5" spans="1:10" ht="12.75">
      <c r="A5" s="61"/>
      <c r="B5" s="347"/>
      <c r="C5" s="61"/>
      <c r="D5" s="106"/>
      <c r="E5" s="106"/>
      <c r="F5" s="104"/>
      <c r="G5" s="104"/>
      <c r="H5" s="61"/>
      <c r="I5" s="130"/>
      <c r="J5" s="67"/>
    </row>
    <row r="6" spans="1:64" s="201" customFormat="1" ht="15.75">
      <c r="A6" s="131" t="s">
        <v>66</v>
      </c>
      <c r="B6" s="348"/>
      <c r="C6" s="133"/>
      <c r="D6" s="134"/>
      <c r="E6" s="71"/>
      <c r="F6" s="68" t="s">
        <v>24</v>
      </c>
      <c r="G6" s="72" t="s">
        <v>24</v>
      </c>
      <c r="H6" s="135">
        <f>SUM(H9:H208)</f>
        <v>8200</v>
      </c>
      <c r="I6" s="135">
        <f>SUM(I9:I208)</f>
        <v>6860</v>
      </c>
      <c r="J6" s="136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</row>
    <row r="7" spans="1:10" ht="12.75">
      <c r="A7" s="76" t="s">
        <v>30</v>
      </c>
      <c r="B7" s="349" t="s">
        <v>31</v>
      </c>
      <c r="C7" s="81" t="s">
        <v>32</v>
      </c>
      <c r="D7" s="79" t="s">
        <v>67</v>
      </c>
      <c r="E7" s="79"/>
      <c r="F7" s="80" t="s">
        <v>34</v>
      </c>
      <c r="G7" s="81" t="s">
        <v>35</v>
      </c>
      <c r="H7" s="81" t="s">
        <v>35</v>
      </c>
      <c r="I7" s="80" t="s">
        <v>36</v>
      </c>
      <c r="J7" s="81" t="s">
        <v>37</v>
      </c>
    </row>
    <row r="8" spans="1:10" ht="12.75">
      <c r="A8" s="82"/>
      <c r="B8" s="350" t="s">
        <v>38</v>
      </c>
      <c r="C8" s="84"/>
      <c r="D8" s="85" t="s">
        <v>39</v>
      </c>
      <c r="E8" s="85" t="s">
        <v>40</v>
      </c>
      <c r="F8" s="139" t="s">
        <v>41</v>
      </c>
      <c r="G8" s="87" t="s">
        <v>42</v>
      </c>
      <c r="H8" s="87" t="s">
        <v>43</v>
      </c>
      <c r="I8" s="86" t="s">
        <v>44</v>
      </c>
      <c r="J8" s="87" t="s">
        <v>45</v>
      </c>
    </row>
    <row r="9" spans="1:64" s="96" customFormat="1" ht="12.75">
      <c r="A9" s="97">
        <v>1</v>
      </c>
      <c r="B9" s="351">
        <f>'Oport-Pré-Resposta'!B9</f>
        <v>40052</v>
      </c>
      <c r="C9" s="100" t="str">
        <f>'Oport-Pré-Resposta'!C9</f>
        <v>Técnico</v>
      </c>
      <c r="D9" s="100" t="str">
        <f>'Oport-Pré-Resposta'!D9</f>
        <v>Atualização de servidores</v>
      </c>
      <c r="E9" s="100" t="str">
        <f>'Oport-Pré-Resposta'!E9</f>
        <v>Atualização tecnológica</v>
      </c>
      <c r="F9" s="99">
        <f>'Resposta-Oport'!J11</f>
        <v>0.8</v>
      </c>
      <c r="G9" s="92">
        <f>'Resposta-Oport'!K11</f>
        <v>5200</v>
      </c>
      <c r="H9" s="140">
        <f aca="true" t="shared" si="0" ref="H9:H40">IF(F9=0,0,G9)</f>
        <v>5200</v>
      </c>
      <c r="I9" s="140">
        <f aca="true" t="shared" si="1" ref="I9:I40">F9*H9</f>
        <v>4160</v>
      </c>
      <c r="J9" s="141">
        <f aca="true" t="shared" si="2" ref="J9:J40">IF(I9&gt;0,RANK(I9,OportDesVE,0),"")</f>
        <v>1</v>
      </c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</row>
    <row r="10" spans="1:64" s="96" customFormat="1" ht="12.75">
      <c r="A10" s="97">
        <f aca="true" t="shared" si="3" ref="A10:A41">A9+1</f>
        <v>2</v>
      </c>
      <c r="B10" s="351">
        <f>'Oport-Pré-Resposta'!B10</f>
        <v>40052</v>
      </c>
      <c r="C10" s="100" t="str">
        <f>'Oport-Pré-Resposta'!C10</f>
        <v>Técnico</v>
      </c>
      <c r="D10" s="100" t="str">
        <f>'Oport-Pré-Resposta'!D10</f>
        <v>Atualização de Sistema Operacional</v>
      </c>
      <c r="E10" s="100" t="str">
        <f>'Oport-Pré-Resposta'!E10</f>
        <v>Atualização tecnológica</v>
      </c>
      <c r="F10" s="99">
        <f>'Resposta-Oport'!J12</f>
        <v>0.9</v>
      </c>
      <c r="G10" s="92">
        <f>'Resposta-Oport'!K12</f>
        <v>3000</v>
      </c>
      <c r="H10" s="140">
        <f t="shared" si="0"/>
        <v>3000</v>
      </c>
      <c r="I10" s="140">
        <f t="shared" si="1"/>
        <v>2700</v>
      </c>
      <c r="J10" s="141">
        <f t="shared" si="2"/>
        <v>2</v>
      </c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</row>
    <row r="11" spans="1:64" s="96" customFormat="1" ht="12.75">
      <c r="A11" s="97">
        <f t="shared" si="3"/>
        <v>3</v>
      </c>
      <c r="B11" s="351">
        <f>'Oport-Pré-Resposta'!B11</f>
        <v>0</v>
      </c>
      <c r="C11" s="100">
        <f>'Oport-Pré-Resposta'!C11</f>
        <v>0</v>
      </c>
      <c r="D11" s="100">
        <f>'Oport-Pré-Resposta'!D11</f>
        <v>0</v>
      </c>
      <c r="E11" s="100">
        <f>'Oport-Pré-Resposta'!E11</f>
        <v>0</v>
      </c>
      <c r="F11" s="99">
        <v>0</v>
      </c>
      <c r="G11" s="92">
        <v>0</v>
      </c>
      <c r="H11" s="140">
        <f t="shared" si="0"/>
        <v>0</v>
      </c>
      <c r="I11" s="140">
        <f t="shared" si="1"/>
        <v>0</v>
      </c>
      <c r="J11" s="141">
        <f t="shared" si="2"/>
      </c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</row>
    <row r="12" spans="1:64" s="96" customFormat="1" ht="12.75">
      <c r="A12" s="97">
        <f t="shared" si="3"/>
        <v>4</v>
      </c>
      <c r="B12" s="351">
        <f>'Oport-Pré-Resposta'!B12</f>
        <v>0</v>
      </c>
      <c r="C12" s="100">
        <f>'Oport-Pré-Resposta'!C12</f>
        <v>0</v>
      </c>
      <c r="D12" s="100">
        <f>'Oport-Pré-Resposta'!D12</f>
        <v>0</v>
      </c>
      <c r="E12" s="100">
        <f>'Oport-Pré-Resposta'!E12</f>
        <v>0</v>
      </c>
      <c r="F12" s="99">
        <f>'Resposta-Oport'!J14</f>
        <v>0</v>
      </c>
      <c r="G12" s="92">
        <f>'Resposta-Oport'!K14</f>
        <v>0</v>
      </c>
      <c r="H12" s="140">
        <f t="shared" si="0"/>
        <v>0</v>
      </c>
      <c r="I12" s="140">
        <f t="shared" si="1"/>
        <v>0</v>
      </c>
      <c r="J12" s="141">
        <f t="shared" si="2"/>
      </c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</row>
    <row r="13" spans="1:64" s="96" customFormat="1" ht="12.75">
      <c r="A13" s="97">
        <f t="shared" si="3"/>
        <v>5</v>
      </c>
      <c r="B13" s="351">
        <f>'Oport-Pré-Resposta'!B13</f>
        <v>0</v>
      </c>
      <c r="C13" s="100">
        <f>'Oport-Pré-Resposta'!C13</f>
        <v>0</v>
      </c>
      <c r="D13" s="100">
        <f>'Oport-Pré-Resposta'!D13</f>
        <v>0</v>
      </c>
      <c r="E13" s="100">
        <f>'Oport-Pré-Resposta'!E13</f>
        <v>0</v>
      </c>
      <c r="F13" s="99">
        <f>'Resposta-Oport'!J15</f>
        <v>0</v>
      </c>
      <c r="G13" s="92">
        <f>'Resposta-Oport'!K15</f>
        <v>0</v>
      </c>
      <c r="H13" s="140">
        <f t="shared" si="0"/>
        <v>0</v>
      </c>
      <c r="I13" s="140">
        <f t="shared" si="1"/>
        <v>0</v>
      </c>
      <c r="J13" s="141">
        <f t="shared" si="2"/>
      </c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</row>
    <row r="14" spans="1:64" s="96" customFormat="1" ht="12.75">
      <c r="A14" s="97">
        <f t="shared" si="3"/>
        <v>6</v>
      </c>
      <c r="B14" s="351">
        <f>'Oport-Pré-Resposta'!B14</f>
        <v>0</v>
      </c>
      <c r="C14" s="100">
        <f>'Oport-Pré-Resposta'!C14</f>
        <v>0</v>
      </c>
      <c r="D14" s="100">
        <f>'Oport-Pré-Resposta'!D14</f>
        <v>0</v>
      </c>
      <c r="E14" s="100">
        <f>'Oport-Pré-Resposta'!E14</f>
        <v>0</v>
      </c>
      <c r="F14" s="99">
        <f>'Resposta-Oport'!J16</f>
        <v>0</v>
      </c>
      <c r="G14" s="92">
        <f>'Resposta-Oport'!K16</f>
        <v>0</v>
      </c>
      <c r="H14" s="140">
        <f t="shared" si="0"/>
        <v>0</v>
      </c>
      <c r="I14" s="140">
        <f t="shared" si="1"/>
        <v>0</v>
      </c>
      <c r="J14" s="141">
        <f t="shared" si="2"/>
      </c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</row>
    <row r="15" spans="1:64" s="96" customFormat="1" ht="12.75">
      <c r="A15" s="97">
        <f t="shared" si="3"/>
        <v>7</v>
      </c>
      <c r="B15" s="351">
        <f>'Oport-Pré-Resposta'!B15</f>
        <v>0</v>
      </c>
      <c r="C15" s="100">
        <f>'Oport-Pré-Resposta'!C15</f>
        <v>0</v>
      </c>
      <c r="D15" s="100">
        <f>'Oport-Pré-Resposta'!D15</f>
        <v>0</v>
      </c>
      <c r="E15" s="100">
        <f>'Oport-Pré-Resposta'!E15</f>
        <v>0</v>
      </c>
      <c r="F15" s="99">
        <f>'Resposta-Oport'!J17</f>
        <v>0</v>
      </c>
      <c r="G15" s="92">
        <f>'Resposta-Oport'!K17</f>
        <v>0</v>
      </c>
      <c r="H15" s="140">
        <f t="shared" si="0"/>
        <v>0</v>
      </c>
      <c r="I15" s="140">
        <f t="shared" si="1"/>
        <v>0</v>
      </c>
      <c r="J15" s="141">
        <f t="shared" si="2"/>
      </c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</row>
    <row r="16" spans="1:64" s="96" customFormat="1" ht="12.75">
      <c r="A16" s="97">
        <f t="shared" si="3"/>
        <v>8</v>
      </c>
      <c r="B16" s="351">
        <f>'Oport-Pré-Resposta'!B16</f>
        <v>0</v>
      </c>
      <c r="C16" s="100">
        <f>'Oport-Pré-Resposta'!C16</f>
        <v>0</v>
      </c>
      <c r="D16" s="100">
        <f>'Oport-Pré-Resposta'!D16</f>
        <v>0</v>
      </c>
      <c r="E16" s="100">
        <f>'Oport-Pré-Resposta'!E16</f>
        <v>0</v>
      </c>
      <c r="F16" s="99">
        <f>'Resposta-Oport'!J18</f>
        <v>0</v>
      </c>
      <c r="G16" s="92">
        <f>'Resposta-Oport'!K18</f>
        <v>0</v>
      </c>
      <c r="H16" s="140">
        <f t="shared" si="0"/>
        <v>0</v>
      </c>
      <c r="I16" s="140">
        <f t="shared" si="1"/>
        <v>0</v>
      </c>
      <c r="J16" s="141">
        <f t="shared" si="2"/>
      </c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</row>
    <row r="17" spans="1:64" s="96" customFormat="1" ht="12.75">
      <c r="A17" s="97">
        <f t="shared" si="3"/>
        <v>9</v>
      </c>
      <c r="B17" s="351">
        <f>'Oport-Pré-Resposta'!B17</f>
        <v>0</v>
      </c>
      <c r="C17" s="100">
        <f>'Oport-Pré-Resposta'!C17</f>
        <v>0</v>
      </c>
      <c r="D17" s="100">
        <f>'Oport-Pré-Resposta'!D17</f>
        <v>0</v>
      </c>
      <c r="E17" s="100">
        <f>'Oport-Pré-Resposta'!E17</f>
        <v>0</v>
      </c>
      <c r="F17" s="99">
        <f>'Resposta-Oport'!J19</f>
        <v>0</v>
      </c>
      <c r="G17" s="92">
        <f>'Resposta-Oport'!K19</f>
        <v>0</v>
      </c>
      <c r="H17" s="140">
        <f t="shared" si="0"/>
        <v>0</v>
      </c>
      <c r="I17" s="140">
        <f t="shared" si="1"/>
        <v>0</v>
      </c>
      <c r="J17" s="141">
        <f t="shared" si="2"/>
      </c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</row>
    <row r="18" spans="1:64" s="96" customFormat="1" ht="12.75">
      <c r="A18" s="97">
        <f t="shared" si="3"/>
        <v>10</v>
      </c>
      <c r="B18" s="351">
        <f>'Oport-Pré-Resposta'!B18</f>
        <v>0</v>
      </c>
      <c r="C18" s="100">
        <f>'Oport-Pré-Resposta'!C18</f>
        <v>0</v>
      </c>
      <c r="D18" s="100">
        <f>'Oport-Pré-Resposta'!D18</f>
        <v>0</v>
      </c>
      <c r="E18" s="100">
        <f>'Oport-Pré-Resposta'!E18</f>
        <v>0</v>
      </c>
      <c r="F18" s="99">
        <f>'Resposta-Oport'!J20</f>
        <v>0</v>
      </c>
      <c r="G18" s="92">
        <f>'Resposta-Oport'!K20</f>
        <v>0</v>
      </c>
      <c r="H18" s="140">
        <f t="shared" si="0"/>
        <v>0</v>
      </c>
      <c r="I18" s="140">
        <f t="shared" si="1"/>
        <v>0</v>
      </c>
      <c r="J18" s="141">
        <f t="shared" si="2"/>
      </c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</row>
    <row r="19" spans="1:64" s="96" customFormat="1" ht="12.75">
      <c r="A19" s="97">
        <f t="shared" si="3"/>
        <v>11</v>
      </c>
      <c r="B19" s="351">
        <f>'Oport-Pré-Resposta'!B19</f>
        <v>0</v>
      </c>
      <c r="C19" s="100">
        <f>'Oport-Pré-Resposta'!C19</f>
        <v>0</v>
      </c>
      <c r="D19" s="100">
        <f>'Oport-Pré-Resposta'!D19</f>
        <v>0</v>
      </c>
      <c r="E19" s="100">
        <f>'Oport-Pré-Resposta'!E19</f>
        <v>0</v>
      </c>
      <c r="F19" s="99">
        <f>'Resposta-Oport'!J21</f>
        <v>0</v>
      </c>
      <c r="G19" s="92">
        <f>'Resposta-Oport'!K21</f>
        <v>0</v>
      </c>
      <c r="H19" s="140">
        <f t="shared" si="0"/>
        <v>0</v>
      </c>
      <c r="I19" s="140">
        <f t="shared" si="1"/>
        <v>0</v>
      </c>
      <c r="J19" s="141">
        <f t="shared" si="2"/>
      </c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</row>
    <row r="20" spans="1:64" s="96" customFormat="1" ht="12.75">
      <c r="A20" s="97">
        <f t="shared" si="3"/>
        <v>12</v>
      </c>
      <c r="B20" s="351">
        <f>'Oport-Pré-Resposta'!B20</f>
        <v>0</v>
      </c>
      <c r="C20" s="100">
        <f>'Oport-Pré-Resposta'!C20</f>
        <v>0</v>
      </c>
      <c r="D20" s="100">
        <f>'Oport-Pré-Resposta'!D20</f>
        <v>0</v>
      </c>
      <c r="E20" s="100">
        <f>'Oport-Pré-Resposta'!E20</f>
        <v>0</v>
      </c>
      <c r="F20" s="99">
        <f>'Resposta-Oport'!J22</f>
        <v>0</v>
      </c>
      <c r="G20" s="92">
        <f>'Resposta-Oport'!K22</f>
        <v>0</v>
      </c>
      <c r="H20" s="140">
        <f t="shared" si="0"/>
        <v>0</v>
      </c>
      <c r="I20" s="140">
        <f t="shared" si="1"/>
        <v>0</v>
      </c>
      <c r="J20" s="141">
        <f t="shared" si="2"/>
      </c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</row>
    <row r="21" spans="1:64" s="96" customFormat="1" ht="12.75">
      <c r="A21" s="97">
        <f t="shared" si="3"/>
        <v>13</v>
      </c>
      <c r="B21" s="351">
        <f>'Oport-Pré-Resposta'!B21</f>
        <v>0</v>
      </c>
      <c r="C21" s="100">
        <f>'Oport-Pré-Resposta'!C21</f>
        <v>0</v>
      </c>
      <c r="D21" s="100">
        <f>'Oport-Pré-Resposta'!D21</f>
        <v>0</v>
      </c>
      <c r="E21" s="100">
        <f>'Oport-Pré-Resposta'!E21</f>
        <v>0</v>
      </c>
      <c r="F21" s="99">
        <f>'Resposta-Oport'!J23</f>
        <v>0</v>
      </c>
      <c r="G21" s="92">
        <f>'Resposta-Oport'!K23</f>
        <v>0</v>
      </c>
      <c r="H21" s="140">
        <f t="shared" si="0"/>
        <v>0</v>
      </c>
      <c r="I21" s="140">
        <f t="shared" si="1"/>
        <v>0</v>
      </c>
      <c r="J21" s="141">
        <f t="shared" si="2"/>
      </c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</row>
    <row r="22" spans="1:64" s="96" customFormat="1" ht="12.75">
      <c r="A22" s="97">
        <f t="shared" si="3"/>
        <v>14</v>
      </c>
      <c r="B22" s="351">
        <f>'Oport-Pré-Resposta'!B22</f>
        <v>0</v>
      </c>
      <c r="C22" s="100">
        <f>'Oport-Pré-Resposta'!C22</f>
        <v>0</v>
      </c>
      <c r="D22" s="100">
        <f>'Oport-Pré-Resposta'!D22</f>
        <v>0</v>
      </c>
      <c r="E22" s="100">
        <f>'Oport-Pré-Resposta'!E22</f>
        <v>0</v>
      </c>
      <c r="F22" s="99">
        <f>'Resposta-Oport'!J24</f>
        <v>0</v>
      </c>
      <c r="G22" s="92">
        <f>'Resposta-Oport'!K24</f>
        <v>0</v>
      </c>
      <c r="H22" s="140">
        <f t="shared" si="0"/>
        <v>0</v>
      </c>
      <c r="I22" s="140">
        <f t="shared" si="1"/>
        <v>0</v>
      </c>
      <c r="J22" s="141">
        <f t="shared" si="2"/>
      </c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</row>
    <row r="23" spans="1:64" s="96" customFormat="1" ht="12.75">
      <c r="A23" s="97">
        <f t="shared" si="3"/>
        <v>15</v>
      </c>
      <c r="B23" s="351">
        <f>'Oport-Pré-Resposta'!B23</f>
        <v>0</v>
      </c>
      <c r="C23" s="100">
        <f>'Oport-Pré-Resposta'!C23</f>
        <v>0</v>
      </c>
      <c r="D23" s="100">
        <f>'Oport-Pré-Resposta'!D23</f>
        <v>0</v>
      </c>
      <c r="E23" s="100">
        <f>'Oport-Pré-Resposta'!E23</f>
        <v>0</v>
      </c>
      <c r="F23" s="99">
        <f>'Resposta-Oport'!J25</f>
        <v>0</v>
      </c>
      <c r="G23" s="92">
        <f>'Resposta-Oport'!K25</f>
        <v>0</v>
      </c>
      <c r="H23" s="140">
        <f t="shared" si="0"/>
        <v>0</v>
      </c>
      <c r="I23" s="140">
        <f t="shared" si="1"/>
        <v>0</v>
      </c>
      <c r="J23" s="141">
        <f t="shared" si="2"/>
      </c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</row>
    <row r="24" spans="1:64" s="96" customFormat="1" ht="12.75">
      <c r="A24" s="97">
        <f t="shared" si="3"/>
        <v>16</v>
      </c>
      <c r="B24" s="351">
        <f>'Oport-Pré-Resposta'!B24</f>
        <v>0</v>
      </c>
      <c r="C24" s="100">
        <f>'Oport-Pré-Resposta'!C24</f>
        <v>0</v>
      </c>
      <c r="D24" s="100">
        <f>'Oport-Pré-Resposta'!D24</f>
        <v>0</v>
      </c>
      <c r="E24" s="100">
        <f>'Oport-Pré-Resposta'!E24</f>
        <v>0</v>
      </c>
      <c r="F24" s="99">
        <f>'Resposta-Oport'!J26</f>
        <v>0</v>
      </c>
      <c r="G24" s="92">
        <f>'Resposta-Oport'!K26</f>
        <v>0</v>
      </c>
      <c r="H24" s="140">
        <f t="shared" si="0"/>
        <v>0</v>
      </c>
      <c r="I24" s="140">
        <f t="shared" si="1"/>
        <v>0</v>
      </c>
      <c r="J24" s="141">
        <f t="shared" si="2"/>
      </c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</row>
    <row r="25" spans="1:64" s="96" customFormat="1" ht="12.75">
      <c r="A25" s="97">
        <f t="shared" si="3"/>
        <v>17</v>
      </c>
      <c r="B25" s="351">
        <f>'Oport-Pré-Resposta'!B25</f>
        <v>0</v>
      </c>
      <c r="C25" s="100">
        <f>'Oport-Pré-Resposta'!C25</f>
        <v>0</v>
      </c>
      <c r="D25" s="100">
        <f>'Oport-Pré-Resposta'!D25</f>
        <v>0</v>
      </c>
      <c r="E25" s="100">
        <f>'Oport-Pré-Resposta'!E25</f>
        <v>0</v>
      </c>
      <c r="F25" s="99">
        <f>'Resposta-Oport'!J27</f>
        <v>0</v>
      </c>
      <c r="G25" s="92">
        <f>'Resposta-Oport'!K27</f>
        <v>0</v>
      </c>
      <c r="H25" s="140">
        <f t="shared" si="0"/>
        <v>0</v>
      </c>
      <c r="I25" s="140">
        <f t="shared" si="1"/>
        <v>0</v>
      </c>
      <c r="J25" s="141">
        <f t="shared" si="2"/>
      </c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64" s="96" customFormat="1" ht="12.75">
      <c r="A26" s="97">
        <f t="shared" si="3"/>
        <v>18</v>
      </c>
      <c r="B26" s="351">
        <f>'Oport-Pré-Resposta'!B26</f>
        <v>0</v>
      </c>
      <c r="C26" s="100">
        <f>'Oport-Pré-Resposta'!C26</f>
        <v>0</v>
      </c>
      <c r="D26" s="100">
        <f>'Oport-Pré-Resposta'!D26</f>
        <v>0</v>
      </c>
      <c r="E26" s="100">
        <f>'Oport-Pré-Resposta'!E26</f>
        <v>0</v>
      </c>
      <c r="F26" s="99">
        <f>'Resposta-Oport'!J28</f>
        <v>0</v>
      </c>
      <c r="G26" s="92">
        <f>'Resposta-Oport'!K28</f>
        <v>0</v>
      </c>
      <c r="H26" s="140">
        <f t="shared" si="0"/>
        <v>0</v>
      </c>
      <c r="I26" s="140">
        <f t="shared" si="1"/>
        <v>0</v>
      </c>
      <c r="J26" s="141">
        <f t="shared" si="2"/>
      </c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</row>
    <row r="27" spans="1:64" s="96" customFormat="1" ht="12.75">
      <c r="A27" s="97">
        <f t="shared" si="3"/>
        <v>19</v>
      </c>
      <c r="B27" s="351">
        <f>'Oport-Pré-Resposta'!B27</f>
        <v>0</v>
      </c>
      <c r="C27" s="100">
        <f>'Oport-Pré-Resposta'!C27</f>
        <v>0</v>
      </c>
      <c r="D27" s="100">
        <f>'Oport-Pré-Resposta'!D27</f>
        <v>0</v>
      </c>
      <c r="E27" s="100">
        <f>'Oport-Pré-Resposta'!E27</f>
        <v>0</v>
      </c>
      <c r="F27" s="99">
        <f>'Resposta-Oport'!J29</f>
        <v>0</v>
      </c>
      <c r="G27" s="92">
        <f>'Resposta-Oport'!K29</f>
        <v>0</v>
      </c>
      <c r="H27" s="140">
        <f t="shared" si="0"/>
        <v>0</v>
      </c>
      <c r="I27" s="140">
        <f t="shared" si="1"/>
        <v>0</v>
      </c>
      <c r="J27" s="141">
        <f t="shared" si="2"/>
      </c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</row>
    <row r="28" spans="1:64" s="96" customFormat="1" ht="12.75">
      <c r="A28" s="97">
        <f t="shared" si="3"/>
        <v>20</v>
      </c>
      <c r="B28" s="351">
        <f>'Oport-Pré-Resposta'!B28</f>
        <v>0</v>
      </c>
      <c r="C28" s="100">
        <f>'Oport-Pré-Resposta'!C28</f>
        <v>0</v>
      </c>
      <c r="D28" s="100">
        <f>'Oport-Pré-Resposta'!D28</f>
        <v>0</v>
      </c>
      <c r="E28" s="100">
        <f>'Oport-Pré-Resposta'!E28</f>
        <v>0</v>
      </c>
      <c r="F28" s="99">
        <f>'Resposta-Oport'!J30</f>
        <v>0</v>
      </c>
      <c r="G28" s="92">
        <f>'Resposta-Oport'!K30</f>
        <v>0</v>
      </c>
      <c r="H28" s="140">
        <f t="shared" si="0"/>
        <v>0</v>
      </c>
      <c r="I28" s="140">
        <f t="shared" si="1"/>
        <v>0</v>
      </c>
      <c r="J28" s="141">
        <f t="shared" si="2"/>
      </c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</row>
    <row r="29" spans="1:64" s="96" customFormat="1" ht="12.75">
      <c r="A29" s="97">
        <f t="shared" si="3"/>
        <v>21</v>
      </c>
      <c r="B29" s="351">
        <f>'Oport-Pré-Resposta'!B29</f>
        <v>0</v>
      </c>
      <c r="C29" s="100">
        <f>'Oport-Pré-Resposta'!C29</f>
        <v>0</v>
      </c>
      <c r="D29" s="100">
        <f>'Oport-Pré-Resposta'!D29</f>
        <v>0</v>
      </c>
      <c r="E29" s="100">
        <f>'Oport-Pré-Resposta'!E29</f>
        <v>0</v>
      </c>
      <c r="F29" s="99">
        <f>'Resposta-Oport'!J31</f>
        <v>0</v>
      </c>
      <c r="G29" s="92">
        <f>'Resposta-Oport'!K31</f>
        <v>0</v>
      </c>
      <c r="H29" s="140">
        <f t="shared" si="0"/>
        <v>0</v>
      </c>
      <c r="I29" s="140">
        <f t="shared" si="1"/>
        <v>0</v>
      </c>
      <c r="J29" s="141">
        <f t="shared" si="2"/>
      </c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</row>
    <row r="30" spans="1:64" s="96" customFormat="1" ht="12.75">
      <c r="A30" s="97">
        <f t="shared" si="3"/>
        <v>22</v>
      </c>
      <c r="B30" s="351">
        <f>'Oport-Pré-Resposta'!B30</f>
        <v>0</v>
      </c>
      <c r="C30" s="100">
        <f>'Oport-Pré-Resposta'!C30</f>
        <v>0</v>
      </c>
      <c r="D30" s="100">
        <f>'Oport-Pré-Resposta'!D30</f>
        <v>0</v>
      </c>
      <c r="E30" s="100">
        <f>'Oport-Pré-Resposta'!E30</f>
        <v>0</v>
      </c>
      <c r="F30" s="99">
        <f>'Resposta-Oport'!J32</f>
        <v>0</v>
      </c>
      <c r="G30" s="92">
        <f>'Resposta-Oport'!K32</f>
        <v>0</v>
      </c>
      <c r="H30" s="140">
        <f t="shared" si="0"/>
        <v>0</v>
      </c>
      <c r="I30" s="140">
        <f t="shared" si="1"/>
        <v>0</v>
      </c>
      <c r="J30" s="141">
        <f t="shared" si="2"/>
      </c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</row>
    <row r="31" spans="1:64" s="96" customFormat="1" ht="12.75">
      <c r="A31" s="97">
        <f t="shared" si="3"/>
        <v>23</v>
      </c>
      <c r="B31" s="351">
        <f>'Oport-Pré-Resposta'!B31</f>
        <v>0</v>
      </c>
      <c r="C31" s="100">
        <f>'Oport-Pré-Resposta'!C31</f>
        <v>0</v>
      </c>
      <c r="D31" s="100">
        <f>'Oport-Pré-Resposta'!D31</f>
        <v>0</v>
      </c>
      <c r="E31" s="100">
        <f>'Oport-Pré-Resposta'!E31</f>
        <v>0</v>
      </c>
      <c r="F31" s="99">
        <f>'Resposta-Oport'!J33</f>
        <v>0</v>
      </c>
      <c r="G31" s="92">
        <f>'Resposta-Oport'!K33</f>
        <v>0</v>
      </c>
      <c r="H31" s="140">
        <f t="shared" si="0"/>
        <v>0</v>
      </c>
      <c r="I31" s="140">
        <f t="shared" si="1"/>
        <v>0</v>
      </c>
      <c r="J31" s="141">
        <f t="shared" si="2"/>
      </c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</row>
    <row r="32" spans="1:64" s="96" customFormat="1" ht="12.75">
      <c r="A32" s="97">
        <f t="shared" si="3"/>
        <v>24</v>
      </c>
      <c r="B32" s="351">
        <f>'Oport-Pré-Resposta'!B32</f>
        <v>0</v>
      </c>
      <c r="C32" s="100">
        <f>'Oport-Pré-Resposta'!C32</f>
        <v>0</v>
      </c>
      <c r="D32" s="100">
        <f>'Oport-Pré-Resposta'!D32</f>
        <v>0</v>
      </c>
      <c r="E32" s="100">
        <f>'Oport-Pré-Resposta'!E32</f>
        <v>0</v>
      </c>
      <c r="F32" s="99">
        <f>'Resposta-Oport'!J34</f>
        <v>0</v>
      </c>
      <c r="G32" s="92">
        <f>'Resposta-Oport'!K34</f>
        <v>0</v>
      </c>
      <c r="H32" s="140">
        <f t="shared" si="0"/>
        <v>0</v>
      </c>
      <c r="I32" s="140">
        <f t="shared" si="1"/>
        <v>0</v>
      </c>
      <c r="J32" s="141">
        <f t="shared" si="2"/>
      </c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</row>
    <row r="33" spans="1:64" s="96" customFormat="1" ht="12.75">
      <c r="A33" s="97">
        <f t="shared" si="3"/>
        <v>25</v>
      </c>
      <c r="B33" s="351">
        <f>'Oport-Pré-Resposta'!B33</f>
        <v>0</v>
      </c>
      <c r="C33" s="100">
        <f>'Oport-Pré-Resposta'!C33</f>
        <v>0</v>
      </c>
      <c r="D33" s="100">
        <f>'Oport-Pré-Resposta'!D33</f>
        <v>0</v>
      </c>
      <c r="E33" s="100">
        <f>'Oport-Pré-Resposta'!E33</f>
        <v>0</v>
      </c>
      <c r="F33" s="99">
        <f>'Resposta-Oport'!J35</f>
        <v>0</v>
      </c>
      <c r="G33" s="92">
        <f>'Resposta-Oport'!K35</f>
        <v>0</v>
      </c>
      <c r="H33" s="140">
        <f t="shared" si="0"/>
        <v>0</v>
      </c>
      <c r="I33" s="140">
        <f t="shared" si="1"/>
        <v>0</v>
      </c>
      <c r="J33" s="141">
        <f t="shared" si="2"/>
      </c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</row>
    <row r="34" spans="1:64" s="96" customFormat="1" ht="12.75">
      <c r="A34" s="97">
        <f t="shared" si="3"/>
        <v>26</v>
      </c>
      <c r="B34" s="351">
        <f>'Oport-Pré-Resposta'!B34</f>
        <v>0</v>
      </c>
      <c r="C34" s="100">
        <f>'Oport-Pré-Resposta'!C34</f>
        <v>0</v>
      </c>
      <c r="D34" s="100">
        <f>'Oport-Pré-Resposta'!D34</f>
        <v>0</v>
      </c>
      <c r="E34" s="100">
        <f>'Oport-Pré-Resposta'!E34</f>
        <v>0</v>
      </c>
      <c r="F34" s="99">
        <f>'Resposta-Oport'!J36</f>
        <v>0</v>
      </c>
      <c r="G34" s="92">
        <f>'Resposta-Oport'!K36</f>
        <v>0</v>
      </c>
      <c r="H34" s="140">
        <f t="shared" si="0"/>
        <v>0</v>
      </c>
      <c r="I34" s="140">
        <f t="shared" si="1"/>
        <v>0</v>
      </c>
      <c r="J34" s="141">
        <f t="shared" si="2"/>
      </c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</row>
    <row r="35" spans="1:64" s="96" customFormat="1" ht="12.75">
      <c r="A35" s="97">
        <f t="shared" si="3"/>
        <v>27</v>
      </c>
      <c r="B35" s="351">
        <f>'Oport-Pré-Resposta'!B35</f>
        <v>0</v>
      </c>
      <c r="C35" s="100">
        <f>'Oport-Pré-Resposta'!C35</f>
        <v>0</v>
      </c>
      <c r="D35" s="100">
        <f>'Oport-Pré-Resposta'!D35</f>
        <v>0</v>
      </c>
      <c r="E35" s="100">
        <f>'Oport-Pré-Resposta'!E35</f>
        <v>0</v>
      </c>
      <c r="F35" s="99">
        <f>'Resposta-Oport'!J37</f>
        <v>0</v>
      </c>
      <c r="G35" s="92">
        <f>'Resposta-Oport'!K37</f>
        <v>0</v>
      </c>
      <c r="H35" s="140">
        <f t="shared" si="0"/>
        <v>0</v>
      </c>
      <c r="I35" s="140">
        <f t="shared" si="1"/>
        <v>0</v>
      </c>
      <c r="J35" s="141">
        <f t="shared" si="2"/>
      </c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</row>
    <row r="36" spans="1:64" s="96" customFormat="1" ht="12.75">
      <c r="A36" s="97">
        <f t="shared" si="3"/>
        <v>28</v>
      </c>
      <c r="B36" s="351">
        <f>'Oport-Pré-Resposta'!B36</f>
        <v>0</v>
      </c>
      <c r="C36" s="100">
        <f>'Oport-Pré-Resposta'!C36</f>
        <v>0</v>
      </c>
      <c r="D36" s="100">
        <f>'Oport-Pré-Resposta'!D36</f>
        <v>0</v>
      </c>
      <c r="E36" s="100">
        <f>'Oport-Pré-Resposta'!E36</f>
        <v>0</v>
      </c>
      <c r="F36" s="99">
        <f>'Resposta-Oport'!J38</f>
        <v>0</v>
      </c>
      <c r="G36" s="92">
        <f>'Resposta-Oport'!K38</f>
        <v>0</v>
      </c>
      <c r="H36" s="140">
        <f t="shared" si="0"/>
        <v>0</v>
      </c>
      <c r="I36" s="140">
        <f t="shared" si="1"/>
        <v>0</v>
      </c>
      <c r="J36" s="141">
        <f t="shared" si="2"/>
      </c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</row>
    <row r="37" spans="1:64" s="96" customFormat="1" ht="12.75">
      <c r="A37" s="97">
        <f t="shared" si="3"/>
        <v>29</v>
      </c>
      <c r="B37" s="351">
        <f>'Oport-Pré-Resposta'!B37</f>
        <v>0</v>
      </c>
      <c r="C37" s="100">
        <f>'Oport-Pré-Resposta'!C37</f>
        <v>0</v>
      </c>
      <c r="D37" s="100">
        <f>'Oport-Pré-Resposta'!D37</f>
        <v>0</v>
      </c>
      <c r="E37" s="100">
        <f>'Oport-Pré-Resposta'!E37</f>
        <v>0</v>
      </c>
      <c r="F37" s="99">
        <f>'Resposta-Oport'!J39</f>
        <v>0</v>
      </c>
      <c r="G37" s="92">
        <f>'Resposta-Oport'!K39</f>
        <v>0</v>
      </c>
      <c r="H37" s="140">
        <f t="shared" si="0"/>
        <v>0</v>
      </c>
      <c r="I37" s="140">
        <f t="shared" si="1"/>
        <v>0</v>
      </c>
      <c r="J37" s="141">
        <f t="shared" si="2"/>
      </c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</row>
    <row r="38" spans="1:64" s="96" customFormat="1" ht="12.75">
      <c r="A38" s="97">
        <f t="shared" si="3"/>
        <v>30</v>
      </c>
      <c r="B38" s="351">
        <f>'Oport-Pré-Resposta'!B38</f>
        <v>0</v>
      </c>
      <c r="C38" s="100">
        <f>'Oport-Pré-Resposta'!C38</f>
        <v>0</v>
      </c>
      <c r="D38" s="100">
        <f>'Oport-Pré-Resposta'!D38</f>
        <v>0</v>
      </c>
      <c r="E38" s="100">
        <f>'Oport-Pré-Resposta'!E38</f>
        <v>0</v>
      </c>
      <c r="F38" s="99">
        <f>'Resposta-Oport'!J40</f>
        <v>0</v>
      </c>
      <c r="G38" s="92">
        <f>'Resposta-Oport'!K40</f>
        <v>0</v>
      </c>
      <c r="H38" s="140">
        <f t="shared" si="0"/>
        <v>0</v>
      </c>
      <c r="I38" s="140">
        <f t="shared" si="1"/>
        <v>0</v>
      </c>
      <c r="J38" s="141">
        <f t="shared" si="2"/>
      </c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</row>
    <row r="39" spans="1:64" s="96" customFormat="1" ht="12.75">
      <c r="A39" s="97">
        <f t="shared" si="3"/>
        <v>31</v>
      </c>
      <c r="B39" s="351">
        <f>'Oport-Pré-Resposta'!B39</f>
        <v>0</v>
      </c>
      <c r="C39" s="100">
        <f>'Oport-Pré-Resposta'!C39</f>
        <v>0</v>
      </c>
      <c r="D39" s="100">
        <f>'Oport-Pré-Resposta'!D39</f>
        <v>0</v>
      </c>
      <c r="E39" s="100">
        <f>'Oport-Pré-Resposta'!E39</f>
        <v>0</v>
      </c>
      <c r="F39" s="99">
        <f>'Resposta-Oport'!J41</f>
        <v>0</v>
      </c>
      <c r="G39" s="92">
        <f>'Resposta-Oport'!K41</f>
        <v>0</v>
      </c>
      <c r="H39" s="140">
        <f t="shared" si="0"/>
        <v>0</v>
      </c>
      <c r="I39" s="140">
        <f t="shared" si="1"/>
        <v>0</v>
      </c>
      <c r="J39" s="141">
        <f t="shared" si="2"/>
      </c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</row>
    <row r="40" spans="1:64" s="96" customFormat="1" ht="12.75">
      <c r="A40" s="97">
        <f t="shared" si="3"/>
        <v>32</v>
      </c>
      <c r="B40" s="351">
        <f>'Oport-Pré-Resposta'!B40</f>
        <v>0</v>
      </c>
      <c r="C40" s="100">
        <f>'Oport-Pré-Resposta'!C40</f>
        <v>0</v>
      </c>
      <c r="D40" s="100">
        <f>'Oport-Pré-Resposta'!D40</f>
        <v>0</v>
      </c>
      <c r="E40" s="100">
        <f>'Oport-Pré-Resposta'!E40</f>
        <v>0</v>
      </c>
      <c r="F40" s="99">
        <f>'Resposta-Oport'!J42</f>
        <v>0</v>
      </c>
      <c r="G40" s="92">
        <f>'Resposta-Oport'!K42</f>
        <v>0</v>
      </c>
      <c r="H40" s="140">
        <f t="shared" si="0"/>
        <v>0</v>
      </c>
      <c r="I40" s="140">
        <f t="shared" si="1"/>
        <v>0</v>
      </c>
      <c r="J40" s="141">
        <f t="shared" si="2"/>
      </c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</row>
    <row r="41" spans="1:64" s="96" customFormat="1" ht="12.75">
      <c r="A41" s="97">
        <f t="shared" si="3"/>
        <v>33</v>
      </c>
      <c r="B41" s="351">
        <f>'Oport-Pré-Resposta'!B41</f>
        <v>0</v>
      </c>
      <c r="C41" s="100">
        <f>'Oport-Pré-Resposta'!C41</f>
        <v>0</v>
      </c>
      <c r="D41" s="100">
        <f>'Oport-Pré-Resposta'!D41</f>
        <v>0</v>
      </c>
      <c r="E41" s="100">
        <f>'Oport-Pré-Resposta'!E41</f>
        <v>0</v>
      </c>
      <c r="F41" s="99">
        <f>'Resposta-Oport'!J43</f>
        <v>0</v>
      </c>
      <c r="G41" s="92">
        <f>'Resposta-Oport'!K43</f>
        <v>0</v>
      </c>
      <c r="H41" s="140">
        <f aca="true" t="shared" si="4" ref="H41:H72">IF(F41=0,0,G41)</f>
        <v>0</v>
      </c>
      <c r="I41" s="140">
        <f aca="true" t="shared" si="5" ref="I41:I72">F41*H41</f>
        <v>0</v>
      </c>
      <c r="J41" s="141">
        <f aca="true" t="shared" si="6" ref="J41:J72">IF(I41&gt;0,RANK(I41,OportDesVE,0),"")</f>
      </c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</row>
    <row r="42" spans="1:64" s="96" customFormat="1" ht="12.75">
      <c r="A42" s="97">
        <f aca="true" t="shared" si="7" ref="A42:A73">A41+1</f>
        <v>34</v>
      </c>
      <c r="B42" s="351">
        <f>'Oport-Pré-Resposta'!B42</f>
        <v>0</v>
      </c>
      <c r="C42" s="100">
        <f>'Oport-Pré-Resposta'!C42</f>
        <v>0</v>
      </c>
      <c r="D42" s="100">
        <f>'Oport-Pré-Resposta'!D42</f>
        <v>0</v>
      </c>
      <c r="E42" s="100">
        <f>'Oport-Pré-Resposta'!E42</f>
        <v>0</v>
      </c>
      <c r="F42" s="99">
        <f>'Resposta-Oport'!J44</f>
        <v>0</v>
      </c>
      <c r="G42" s="92">
        <f>'Resposta-Oport'!K44</f>
        <v>0</v>
      </c>
      <c r="H42" s="140">
        <f t="shared" si="4"/>
        <v>0</v>
      </c>
      <c r="I42" s="140">
        <f t="shared" si="5"/>
        <v>0</v>
      </c>
      <c r="J42" s="141">
        <f t="shared" si="6"/>
      </c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</row>
    <row r="43" spans="1:64" s="96" customFormat="1" ht="12.75">
      <c r="A43" s="97">
        <f t="shared" si="7"/>
        <v>35</v>
      </c>
      <c r="B43" s="351">
        <f>'Oport-Pré-Resposta'!B43</f>
        <v>0</v>
      </c>
      <c r="C43" s="100">
        <f>'Oport-Pré-Resposta'!C43</f>
        <v>0</v>
      </c>
      <c r="D43" s="100">
        <f>'Oport-Pré-Resposta'!D43</f>
        <v>0</v>
      </c>
      <c r="E43" s="100">
        <f>'Oport-Pré-Resposta'!E43</f>
        <v>0</v>
      </c>
      <c r="F43" s="99">
        <f>'Resposta-Oport'!J45</f>
        <v>0</v>
      </c>
      <c r="G43" s="92">
        <f>'Resposta-Oport'!K45</f>
        <v>0</v>
      </c>
      <c r="H43" s="140">
        <f t="shared" si="4"/>
        <v>0</v>
      </c>
      <c r="I43" s="140">
        <f t="shared" si="5"/>
        <v>0</v>
      </c>
      <c r="J43" s="141">
        <f t="shared" si="6"/>
      </c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</row>
    <row r="44" spans="1:64" s="96" customFormat="1" ht="12.75">
      <c r="A44" s="97">
        <f t="shared" si="7"/>
        <v>36</v>
      </c>
      <c r="B44" s="351">
        <f>'Oport-Pré-Resposta'!B44</f>
        <v>0</v>
      </c>
      <c r="C44" s="100">
        <f>'Oport-Pré-Resposta'!C44</f>
        <v>0</v>
      </c>
      <c r="D44" s="100">
        <f>'Oport-Pré-Resposta'!D44</f>
        <v>0</v>
      </c>
      <c r="E44" s="100">
        <f>'Oport-Pré-Resposta'!E44</f>
        <v>0</v>
      </c>
      <c r="F44" s="99">
        <f>'Resposta-Oport'!J46</f>
        <v>0</v>
      </c>
      <c r="G44" s="92">
        <f>'Resposta-Oport'!K46</f>
        <v>0</v>
      </c>
      <c r="H44" s="140">
        <f t="shared" si="4"/>
        <v>0</v>
      </c>
      <c r="I44" s="140">
        <f t="shared" si="5"/>
        <v>0</v>
      </c>
      <c r="J44" s="141">
        <f t="shared" si="6"/>
      </c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</row>
    <row r="45" spans="1:64" s="96" customFormat="1" ht="12.75">
      <c r="A45" s="97">
        <f t="shared" si="7"/>
        <v>37</v>
      </c>
      <c r="B45" s="351">
        <f>'Oport-Pré-Resposta'!B45</f>
        <v>0</v>
      </c>
      <c r="C45" s="100">
        <f>'Oport-Pré-Resposta'!C45</f>
        <v>0</v>
      </c>
      <c r="D45" s="100">
        <f>'Oport-Pré-Resposta'!D45</f>
        <v>0</v>
      </c>
      <c r="E45" s="100">
        <f>'Oport-Pré-Resposta'!E45</f>
        <v>0</v>
      </c>
      <c r="F45" s="99">
        <f>'Resposta-Oport'!J47</f>
        <v>0</v>
      </c>
      <c r="G45" s="92">
        <f>'Resposta-Oport'!K47</f>
        <v>0</v>
      </c>
      <c r="H45" s="140">
        <f t="shared" si="4"/>
        <v>0</v>
      </c>
      <c r="I45" s="140">
        <f t="shared" si="5"/>
        <v>0</v>
      </c>
      <c r="J45" s="141">
        <f t="shared" si="6"/>
      </c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</row>
    <row r="46" spans="1:64" s="96" customFormat="1" ht="12.75">
      <c r="A46" s="97">
        <f t="shared" si="7"/>
        <v>38</v>
      </c>
      <c r="B46" s="351">
        <f>'Oport-Pré-Resposta'!B46</f>
        <v>0</v>
      </c>
      <c r="C46" s="100">
        <f>'Oport-Pré-Resposta'!C46</f>
        <v>0</v>
      </c>
      <c r="D46" s="100">
        <f>'Oport-Pré-Resposta'!D46</f>
        <v>0</v>
      </c>
      <c r="E46" s="100">
        <f>'Oport-Pré-Resposta'!E46</f>
        <v>0</v>
      </c>
      <c r="F46" s="99">
        <f>'Resposta-Oport'!J48</f>
        <v>0</v>
      </c>
      <c r="G46" s="92">
        <f>'Resposta-Oport'!K48</f>
        <v>0</v>
      </c>
      <c r="H46" s="140">
        <f t="shared" si="4"/>
        <v>0</v>
      </c>
      <c r="I46" s="140">
        <f t="shared" si="5"/>
        <v>0</v>
      </c>
      <c r="J46" s="141">
        <f t="shared" si="6"/>
      </c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</row>
    <row r="47" spans="1:64" s="96" customFormat="1" ht="12.75">
      <c r="A47" s="97">
        <f t="shared" si="7"/>
        <v>39</v>
      </c>
      <c r="B47" s="351">
        <f>'Oport-Pré-Resposta'!B47</f>
        <v>0</v>
      </c>
      <c r="C47" s="100">
        <f>'Oport-Pré-Resposta'!C47</f>
        <v>0</v>
      </c>
      <c r="D47" s="100">
        <f>'Oport-Pré-Resposta'!D47</f>
        <v>0</v>
      </c>
      <c r="E47" s="100">
        <f>'Oport-Pré-Resposta'!E47</f>
        <v>0</v>
      </c>
      <c r="F47" s="99">
        <f>'Resposta-Oport'!J49</f>
        <v>0</v>
      </c>
      <c r="G47" s="92">
        <f>'Resposta-Oport'!K49</f>
        <v>0</v>
      </c>
      <c r="H47" s="140">
        <f t="shared" si="4"/>
        <v>0</v>
      </c>
      <c r="I47" s="140">
        <f t="shared" si="5"/>
        <v>0</v>
      </c>
      <c r="J47" s="141">
        <f t="shared" si="6"/>
      </c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</row>
    <row r="48" spans="1:64" s="96" customFormat="1" ht="12.75">
      <c r="A48" s="97">
        <f t="shared" si="7"/>
        <v>40</v>
      </c>
      <c r="B48" s="351">
        <f>'Oport-Pré-Resposta'!B48</f>
        <v>0</v>
      </c>
      <c r="C48" s="100">
        <f>'Oport-Pré-Resposta'!C48</f>
        <v>0</v>
      </c>
      <c r="D48" s="100">
        <f>'Oport-Pré-Resposta'!D48</f>
        <v>0</v>
      </c>
      <c r="E48" s="100">
        <f>'Oport-Pré-Resposta'!E48</f>
        <v>0</v>
      </c>
      <c r="F48" s="99">
        <f>'Resposta-Oport'!J50</f>
        <v>0</v>
      </c>
      <c r="G48" s="92">
        <f>'Resposta-Oport'!K50</f>
        <v>0</v>
      </c>
      <c r="H48" s="140">
        <f t="shared" si="4"/>
        <v>0</v>
      </c>
      <c r="I48" s="140">
        <f t="shared" si="5"/>
        <v>0</v>
      </c>
      <c r="J48" s="141">
        <f t="shared" si="6"/>
      </c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</row>
    <row r="49" spans="1:64" s="96" customFormat="1" ht="12.75">
      <c r="A49" s="97">
        <f t="shared" si="7"/>
        <v>41</v>
      </c>
      <c r="B49" s="351">
        <f>'Oport-Pré-Resposta'!B49</f>
        <v>0</v>
      </c>
      <c r="C49" s="100">
        <f>'Oport-Pré-Resposta'!C49</f>
        <v>0</v>
      </c>
      <c r="D49" s="100">
        <f>'Oport-Pré-Resposta'!D49</f>
        <v>0</v>
      </c>
      <c r="E49" s="100">
        <f>'Oport-Pré-Resposta'!E49</f>
        <v>0</v>
      </c>
      <c r="F49" s="99">
        <f>'Resposta-Oport'!J51</f>
        <v>0</v>
      </c>
      <c r="G49" s="92">
        <f>'Resposta-Oport'!K51</f>
        <v>0</v>
      </c>
      <c r="H49" s="140">
        <f t="shared" si="4"/>
        <v>0</v>
      </c>
      <c r="I49" s="140">
        <f t="shared" si="5"/>
        <v>0</v>
      </c>
      <c r="J49" s="141">
        <f t="shared" si="6"/>
      </c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</row>
    <row r="50" spans="1:64" s="96" customFormat="1" ht="12.75">
      <c r="A50" s="97">
        <f t="shared" si="7"/>
        <v>42</v>
      </c>
      <c r="B50" s="351">
        <f>'Oport-Pré-Resposta'!B50</f>
        <v>0</v>
      </c>
      <c r="C50" s="100">
        <f>'Oport-Pré-Resposta'!C50</f>
        <v>0</v>
      </c>
      <c r="D50" s="100">
        <f>'Oport-Pré-Resposta'!D50</f>
        <v>0</v>
      </c>
      <c r="E50" s="100">
        <f>'Oport-Pré-Resposta'!E50</f>
        <v>0</v>
      </c>
      <c r="F50" s="99">
        <f>'Resposta-Oport'!J52</f>
        <v>0</v>
      </c>
      <c r="G50" s="92">
        <f>'Resposta-Oport'!K52</f>
        <v>0</v>
      </c>
      <c r="H50" s="140">
        <f t="shared" si="4"/>
        <v>0</v>
      </c>
      <c r="I50" s="140">
        <f t="shared" si="5"/>
        <v>0</v>
      </c>
      <c r="J50" s="141">
        <f t="shared" si="6"/>
      </c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</row>
    <row r="51" spans="1:64" s="96" customFormat="1" ht="12.75">
      <c r="A51" s="97">
        <f t="shared" si="7"/>
        <v>43</v>
      </c>
      <c r="B51" s="351">
        <f>'Oport-Pré-Resposta'!B51</f>
        <v>0</v>
      </c>
      <c r="C51" s="100">
        <f>'Oport-Pré-Resposta'!C51</f>
        <v>0</v>
      </c>
      <c r="D51" s="100">
        <f>'Oport-Pré-Resposta'!D51</f>
        <v>0</v>
      </c>
      <c r="E51" s="100">
        <f>'Oport-Pré-Resposta'!E51</f>
        <v>0</v>
      </c>
      <c r="F51" s="99">
        <f>'Resposta-Oport'!J53</f>
        <v>0</v>
      </c>
      <c r="G51" s="92">
        <f>'Resposta-Oport'!K53</f>
        <v>0</v>
      </c>
      <c r="H51" s="140">
        <f t="shared" si="4"/>
        <v>0</v>
      </c>
      <c r="I51" s="140">
        <f t="shared" si="5"/>
        <v>0</v>
      </c>
      <c r="J51" s="141">
        <f t="shared" si="6"/>
      </c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</row>
    <row r="52" spans="1:64" s="96" customFormat="1" ht="12.75">
      <c r="A52" s="97">
        <f t="shared" si="7"/>
        <v>44</v>
      </c>
      <c r="B52" s="351">
        <f>'Oport-Pré-Resposta'!B52</f>
        <v>0</v>
      </c>
      <c r="C52" s="100">
        <f>'Oport-Pré-Resposta'!C52</f>
        <v>0</v>
      </c>
      <c r="D52" s="100">
        <f>'Oport-Pré-Resposta'!D52</f>
        <v>0</v>
      </c>
      <c r="E52" s="100">
        <f>'Oport-Pré-Resposta'!E52</f>
        <v>0</v>
      </c>
      <c r="F52" s="99">
        <f>'Resposta-Oport'!J54</f>
        <v>0</v>
      </c>
      <c r="G52" s="92">
        <f>'Resposta-Oport'!K54</f>
        <v>0</v>
      </c>
      <c r="H52" s="140">
        <f t="shared" si="4"/>
        <v>0</v>
      </c>
      <c r="I52" s="140">
        <f t="shared" si="5"/>
        <v>0</v>
      </c>
      <c r="J52" s="141">
        <f t="shared" si="6"/>
      </c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</row>
    <row r="53" spans="1:64" s="96" customFormat="1" ht="12.75">
      <c r="A53" s="97">
        <f t="shared" si="7"/>
        <v>45</v>
      </c>
      <c r="B53" s="351">
        <f>'Oport-Pré-Resposta'!B53</f>
        <v>0</v>
      </c>
      <c r="C53" s="100">
        <f>'Oport-Pré-Resposta'!C53</f>
        <v>0</v>
      </c>
      <c r="D53" s="100">
        <f>'Oport-Pré-Resposta'!D53</f>
        <v>0</v>
      </c>
      <c r="E53" s="100">
        <f>'Oport-Pré-Resposta'!E53</f>
        <v>0</v>
      </c>
      <c r="F53" s="99">
        <f>'Resposta-Oport'!J55</f>
        <v>0</v>
      </c>
      <c r="G53" s="92">
        <f>'Resposta-Oport'!K55</f>
        <v>0</v>
      </c>
      <c r="H53" s="140">
        <f t="shared" si="4"/>
        <v>0</v>
      </c>
      <c r="I53" s="140">
        <f t="shared" si="5"/>
        <v>0</v>
      </c>
      <c r="J53" s="141">
        <f t="shared" si="6"/>
      </c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</row>
    <row r="54" spans="1:64" s="96" customFormat="1" ht="12.75">
      <c r="A54" s="97">
        <f t="shared" si="7"/>
        <v>46</v>
      </c>
      <c r="B54" s="351">
        <f>'Oport-Pré-Resposta'!B54</f>
        <v>0</v>
      </c>
      <c r="C54" s="100">
        <f>'Oport-Pré-Resposta'!C54</f>
        <v>0</v>
      </c>
      <c r="D54" s="100">
        <f>'Oport-Pré-Resposta'!D54</f>
        <v>0</v>
      </c>
      <c r="E54" s="100">
        <f>'Oport-Pré-Resposta'!E54</f>
        <v>0</v>
      </c>
      <c r="F54" s="99">
        <f>'Resposta-Oport'!J56</f>
        <v>0</v>
      </c>
      <c r="G54" s="92">
        <f>'Resposta-Oport'!K56</f>
        <v>0</v>
      </c>
      <c r="H54" s="140">
        <f t="shared" si="4"/>
        <v>0</v>
      </c>
      <c r="I54" s="140">
        <f t="shared" si="5"/>
        <v>0</v>
      </c>
      <c r="J54" s="141">
        <f t="shared" si="6"/>
      </c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</row>
    <row r="55" spans="1:64" s="96" customFormat="1" ht="12.75">
      <c r="A55" s="97">
        <f t="shared" si="7"/>
        <v>47</v>
      </c>
      <c r="B55" s="351">
        <f>'Oport-Pré-Resposta'!B55</f>
        <v>0</v>
      </c>
      <c r="C55" s="100">
        <f>'Oport-Pré-Resposta'!C55</f>
        <v>0</v>
      </c>
      <c r="D55" s="100">
        <f>'Oport-Pré-Resposta'!D55</f>
        <v>0</v>
      </c>
      <c r="E55" s="100">
        <f>'Oport-Pré-Resposta'!E55</f>
        <v>0</v>
      </c>
      <c r="F55" s="99">
        <f>'Resposta-Oport'!J57</f>
        <v>0</v>
      </c>
      <c r="G55" s="92">
        <f>'Resposta-Oport'!K57</f>
        <v>0</v>
      </c>
      <c r="H55" s="140">
        <f t="shared" si="4"/>
        <v>0</v>
      </c>
      <c r="I55" s="140">
        <f t="shared" si="5"/>
        <v>0</v>
      </c>
      <c r="J55" s="141">
        <f t="shared" si="6"/>
      </c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</row>
    <row r="56" spans="1:64" s="96" customFormat="1" ht="12.75">
      <c r="A56" s="97">
        <f t="shared" si="7"/>
        <v>48</v>
      </c>
      <c r="B56" s="351">
        <f>'Oport-Pré-Resposta'!B56</f>
        <v>0</v>
      </c>
      <c r="C56" s="100">
        <f>'Oport-Pré-Resposta'!C56</f>
        <v>0</v>
      </c>
      <c r="D56" s="100">
        <f>'Oport-Pré-Resposta'!D56</f>
        <v>0</v>
      </c>
      <c r="E56" s="100">
        <f>'Oport-Pré-Resposta'!E56</f>
        <v>0</v>
      </c>
      <c r="F56" s="99">
        <f>'Resposta-Oport'!J58</f>
        <v>0</v>
      </c>
      <c r="G56" s="92">
        <f>'Resposta-Oport'!K58</f>
        <v>0</v>
      </c>
      <c r="H56" s="140">
        <f t="shared" si="4"/>
        <v>0</v>
      </c>
      <c r="I56" s="140">
        <f t="shared" si="5"/>
        <v>0</v>
      </c>
      <c r="J56" s="141">
        <f t="shared" si="6"/>
      </c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</row>
    <row r="57" spans="1:64" s="96" customFormat="1" ht="12.75">
      <c r="A57" s="97">
        <f t="shared" si="7"/>
        <v>49</v>
      </c>
      <c r="B57" s="351">
        <f>'Oport-Pré-Resposta'!B57</f>
        <v>0</v>
      </c>
      <c r="C57" s="100">
        <f>'Oport-Pré-Resposta'!C57</f>
        <v>0</v>
      </c>
      <c r="D57" s="100">
        <f>'Oport-Pré-Resposta'!D57</f>
        <v>0</v>
      </c>
      <c r="E57" s="100">
        <f>'Oport-Pré-Resposta'!E57</f>
        <v>0</v>
      </c>
      <c r="F57" s="99">
        <f>'Resposta-Oport'!J59</f>
        <v>0</v>
      </c>
      <c r="G57" s="92">
        <f>'Resposta-Oport'!K59</f>
        <v>0</v>
      </c>
      <c r="H57" s="140">
        <f t="shared" si="4"/>
        <v>0</v>
      </c>
      <c r="I57" s="140">
        <f t="shared" si="5"/>
        <v>0</v>
      </c>
      <c r="J57" s="141">
        <f t="shared" si="6"/>
      </c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</row>
    <row r="58" spans="1:64" s="96" customFormat="1" ht="12.75">
      <c r="A58" s="97">
        <f t="shared" si="7"/>
        <v>50</v>
      </c>
      <c r="B58" s="351">
        <f>'Oport-Pré-Resposta'!B58</f>
        <v>0</v>
      </c>
      <c r="C58" s="100">
        <f>'Oport-Pré-Resposta'!C58</f>
        <v>0</v>
      </c>
      <c r="D58" s="100">
        <f>'Oport-Pré-Resposta'!D58</f>
        <v>0</v>
      </c>
      <c r="E58" s="100">
        <f>'Oport-Pré-Resposta'!E58</f>
        <v>0</v>
      </c>
      <c r="F58" s="99">
        <f>'Resposta-Oport'!J60</f>
        <v>0</v>
      </c>
      <c r="G58" s="92">
        <f>'Resposta-Oport'!K60</f>
        <v>0</v>
      </c>
      <c r="H58" s="140">
        <f t="shared" si="4"/>
        <v>0</v>
      </c>
      <c r="I58" s="140">
        <f t="shared" si="5"/>
        <v>0</v>
      </c>
      <c r="J58" s="141">
        <f t="shared" si="6"/>
      </c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</row>
    <row r="59" spans="1:64" s="96" customFormat="1" ht="12.75">
      <c r="A59" s="97">
        <f t="shared" si="7"/>
        <v>51</v>
      </c>
      <c r="B59" s="351">
        <f>'Oport-Pré-Resposta'!B59</f>
        <v>0</v>
      </c>
      <c r="C59" s="100">
        <f>'Oport-Pré-Resposta'!C59</f>
        <v>0</v>
      </c>
      <c r="D59" s="100">
        <f>'Oport-Pré-Resposta'!D59</f>
        <v>0</v>
      </c>
      <c r="E59" s="100">
        <f>'Oport-Pré-Resposta'!E59</f>
        <v>0</v>
      </c>
      <c r="F59" s="99">
        <f>'Resposta-Oport'!J61</f>
        <v>0</v>
      </c>
      <c r="G59" s="92">
        <f>'Resposta-Oport'!K61</f>
        <v>0</v>
      </c>
      <c r="H59" s="140">
        <f t="shared" si="4"/>
        <v>0</v>
      </c>
      <c r="I59" s="140">
        <f t="shared" si="5"/>
        <v>0</v>
      </c>
      <c r="J59" s="141">
        <f t="shared" si="6"/>
      </c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</row>
    <row r="60" spans="1:64" s="96" customFormat="1" ht="12.75">
      <c r="A60" s="97">
        <f t="shared" si="7"/>
        <v>52</v>
      </c>
      <c r="B60" s="351">
        <f>'Oport-Pré-Resposta'!B60</f>
        <v>0</v>
      </c>
      <c r="C60" s="100">
        <f>'Oport-Pré-Resposta'!C60</f>
        <v>0</v>
      </c>
      <c r="D60" s="100">
        <f>'Oport-Pré-Resposta'!D60</f>
        <v>0</v>
      </c>
      <c r="E60" s="100">
        <f>'Oport-Pré-Resposta'!E60</f>
        <v>0</v>
      </c>
      <c r="F60" s="99">
        <f>'Resposta-Oport'!J62</f>
        <v>0</v>
      </c>
      <c r="G60" s="92">
        <f>'Resposta-Oport'!K62</f>
        <v>0</v>
      </c>
      <c r="H60" s="140">
        <f t="shared" si="4"/>
        <v>0</v>
      </c>
      <c r="I60" s="140">
        <f t="shared" si="5"/>
        <v>0</v>
      </c>
      <c r="J60" s="141">
        <f t="shared" si="6"/>
      </c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</row>
    <row r="61" spans="1:64" s="96" customFormat="1" ht="12.75">
      <c r="A61" s="97">
        <f t="shared" si="7"/>
        <v>53</v>
      </c>
      <c r="B61" s="351">
        <f>'Oport-Pré-Resposta'!B61</f>
        <v>0</v>
      </c>
      <c r="C61" s="100">
        <f>'Oport-Pré-Resposta'!C61</f>
        <v>0</v>
      </c>
      <c r="D61" s="100">
        <f>'Oport-Pré-Resposta'!D61</f>
        <v>0</v>
      </c>
      <c r="E61" s="100">
        <f>'Oport-Pré-Resposta'!E61</f>
        <v>0</v>
      </c>
      <c r="F61" s="99">
        <f>'Resposta-Oport'!J63</f>
        <v>0</v>
      </c>
      <c r="G61" s="92">
        <f>'Resposta-Oport'!K63</f>
        <v>0</v>
      </c>
      <c r="H61" s="140">
        <f t="shared" si="4"/>
        <v>0</v>
      </c>
      <c r="I61" s="140">
        <f t="shared" si="5"/>
        <v>0</v>
      </c>
      <c r="J61" s="141">
        <f t="shared" si="6"/>
      </c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</row>
    <row r="62" spans="1:64" s="96" customFormat="1" ht="12.75">
      <c r="A62" s="97">
        <f t="shared" si="7"/>
        <v>54</v>
      </c>
      <c r="B62" s="351">
        <f>'Oport-Pré-Resposta'!B62</f>
        <v>0</v>
      </c>
      <c r="C62" s="100">
        <f>'Oport-Pré-Resposta'!C62</f>
        <v>0</v>
      </c>
      <c r="D62" s="100">
        <f>'Oport-Pré-Resposta'!D62</f>
        <v>0</v>
      </c>
      <c r="E62" s="100">
        <f>'Oport-Pré-Resposta'!E62</f>
        <v>0</v>
      </c>
      <c r="F62" s="99">
        <f>'Resposta-Oport'!J64</f>
        <v>0</v>
      </c>
      <c r="G62" s="92">
        <f>'Resposta-Oport'!K64</f>
        <v>0</v>
      </c>
      <c r="H62" s="140">
        <f t="shared" si="4"/>
        <v>0</v>
      </c>
      <c r="I62" s="140">
        <f t="shared" si="5"/>
        <v>0</v>
      </c>
      <c r="J62" s="141">
        <f t="shared" si="6"/>
      </c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</row>
    <row r="63" spans="1:64" s="96" customFormat="1" ht="12.75">
      <c r="A63" s="97">
        <f t="shared" si="7"/>
        <v>55</v>
      </c>
      <c r="B63" s="351">
        <f>'Oport-Pré-Resposta'!B63</f>
        <v>0</v>
      </c>
      <c r="C63" s="100">
        <f>'Oport-Pré-Resposta'!C63</f>
        <v>0</v>
      </c>
      <c r="D63" s="100">
        <f>'Oport-Pré-Resposta'!D63</f>
        <v>0</v>
      </c>
      <c r="E63" s="100">
        <f>'Oport-Pré-Resposta'!E63</f>
        <v>0</v>
      </c>
      <c r="F63" s="99">
        <f>'Resposta-Oport'!J65</f>
        <v>0</v>
      </c>
      <c r="G63" s="92">
        <f>'Resposta-Oport'!K65</f>
        <v>0</v>
      </c>
      <c r="H63" s="140">
        <f t="shared" si="4"/>
        <v>0</v>
      </c>
      <c r="I63" s="140">
        <f t="shared" si="5"/>
        <v>0</v>
      </c>
      <c r="J63" s="141">
        <f t="shared" si="6"/>
      </c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</row>
    <row r="64" spans="1:64" s="96" customFormat="1" ht="12.75">
      <c r="A64" s="97">
        <f t="shared" si="7"/>
        <v>56</v>
      </c>
      <c r="B64" s="351">
        <f>'Oport-Pré-Resposta'!B64</f>
        <v>0</v>
      </c>
      <c r="C64" s="100">
        <f>'Oport-Pré-Resposta'!C64</f>
        <v>0</v>
      </c>
      <c r="D64" s="100">
        <f>'Oport-Pré-Resposta'!D64</f>
        <v>0</v>
      </c>
      <c r="E64" s="100">
        <f>'Oport-Pré-Resposta'!E64</f>
        <v>0</v>
      </c>
      <c r="F64" s="99">
        <f>'Resposta-Oport'!J66</f>
        <v>0</v>
      </c>
      <c r="G64" s="92">
        <f>'Resposta-Oport'!K66</f>
        <v>0</v>
      </c>
      <c r="H64" s="140">
        <f t="shared" si="4"/>
        <v>0</v>
      </c>
      <c r="I64" s="140">
        <f t="shared" si="5"/>
        <v>0</v>
      </c>
      <c r="J64" s="141">
        <f t="shared" si="6"/>
      </c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</row>
    <row r="65" spans="1:64" s="96" customFormat="1" ht="12.75">
      <c r="A65" s="97">
        <f t="shared" si="7"/>
        <v>57</v>
      </c>
      <c r="B65" s="351">
        <f>'Oport-Pré-Resposta'!B65</f>
        <v>0</v>
      </c>
      <c r="C65" s="100">
        <f>'Oport-Pré-Resposta'!C65</f>
        <v>0</v>
      </c>
      <c r="D65" s="100">
        <f>'Oport-Pré-Resposta'!D65</f>
        <v>0</v>
      </c>
      <c r="E65" s="100">
        <f>'Oport-Pré-Resposta'!E65</f>
        <v>0</v>
      </c>
      <c r="F65" s="99">
        <f>'Resposta-Oport'!J67</f>
        <v>0</v>
      </c>
      <c r="G65" s="92">
        <f>'Resposta-Oport'!K67</f>
        <v>0</v>
      </c>
      <c r="H65" s="140">
        <f t="shared" si="4"/>
        <v>0</v>
      </c>
      <c r="I65" s="140">
        <f t="shared" si="5"/>
        <v>0</v>
      </c>
      <c r="J65" s="141">
        <f t="shared" si="6"/>
      </c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</row>
    <row r="66" spans="1:64" s="96" customFormat="1" ht="12.75">
      <c r="A66" s="97">
        <f t="shared" si="7"/>
        <v>58</v>
      </c>
      <c r="B66" s="351">
        <f>'Oport-Pré-Resposta'!B66</f>
        <v>0</v>
      </c>
      <c r="C66" s="100">
        <f>'Oport-Pré-Resposta'!C66</f>
        <v>0</v>
      </c>
      <c r="D66" s="100">
        <f>'Oport-Pré-Resposta'!D66</f>
        <v>0</v>
      </c>
      <c r="E66" s="100">
        <f>'Oport-Pré-Resposta'!E66</f>
        <v>0</v>
      </c>
      <c r="F66" s="99">
        <f>'Resposta-Oport'!J68</f>
        <v>0</v>
      </c>
      <c r="G66" s="92">
        <f>'Resposta-Oport'!K68</f>
        <v>0</v>
      </c>
      <c r="H66" s="140">
        <f t="shared" si="4"/>
        <v>0</v>
      </c>
      <c r="I66" s="140">
        <f t="shared" si="5"/>
        <v>0</v>
      </c>
      <c r="J66" s="141">
        <f t="shared" si="6"/>
      </c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</row>
    <row r="67" spans="1:64" s="96" customFormat="1" ht="12.75">
      <c r="A67" s="97">
        <f t="shared" si="7"/>
        <v>59</v>
      </c>
      <c r="B67" s="351">
        <f>'Oport-Pré-Resposta'!B67</f>
        <v>0</v>
      </c>
      <c r="C67" s="100">
        <f>'Oport-Pré-Resposta'!C67</f>
        <v>0</v>
      </c>
      <c r="D67" s="100">
        <f>'Oport-Pré-Resposta'!D67</f>
        <v>0</v>
      </c>
      <c r="E67" s="100">
        <f>'Oport-Pré-Resposta'!E67</f>
        <v>0</v>
      </c>
      <c r="F67" s="99">
        <f>'Resposta-Oport'!J69</f>
        <v>0</v>
      </c>
      <c r="G67" s="92">
        <f>'Resposta-Oport'!K69</f>
        <v>0</v>
      </c>
      <c r="H67" s="140">
        <f t="shared" si="4"/>
        <v>0</v>
      </c>
      <c r="I67" s="140">
        <f t="shared" si="5"/>
        <v>0</v>
      </c>
      <c r="J67" s="141">
        <f t="shared" si="6"/>
      </c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</row>
    <row r="68" spans="1:64" s="96" customFormat="1" ht="12.75">
      <c r="A68" s="97">
        <f t="shared" si="7"/>
        <v>60</v>
      </c>
      <c r="B68" s="351">
        <f>'Oport-Pré-Resposta'!B68</f>
        <v>0</v>
      </c>
      <c r="C68" s="100">
        <f>'Oport-Pré-Resposta'!C68</f>
        <v>0</v>
      </c>
      <c r="D68" s="100">
        <f>'Oport-Pré-Resposta'!D68</f>
        <v>0</v>
      </c>
      <c r="E68" s="100">
        <f>'Oport-Pré-Resposta'!E68</f>
        <v>0</v>
      </c>
      <c r="F68" s="99">
        <f>'Resposta-Oport'!J70</f>
        <v>0</v>
      </c>
      <c r="G68" s="92">
        <f>'Resposta-Oport'!K70</f>
        <v>0</v>
      </c>
      <c r="H68" s="140">
        <f t="shared" si="4"/>
        <v>0</v>
      </c>
      <c r="I68" s="140">
        <f t="shared" si="5"/>
        <v>0</v>
      </c>
      <c r="J68" s="141">
        <f t="shared" si="6"/>
      </c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</row>
    <row r="69" spans="1:64" s="96" customFormat="1" ht="12.75">
      <c r="A69" s="97">
        <f t="shared" si="7"/>
        <v>61</v>
      </c>
      <c r="B69" s="351">
        <f>'Oport-Pré-Resposta'!B69</f>
        <v>0</v>
      </c>
      <c r="C69" s="100">
        <f>'Oport-Pré-Resposta'!C69</f>
        <v>0</v>
      </c>
      <c r="D69" s="100">
        <f>'Oport-Pré-Resposta'!D69</f>
        <v>0</v>
      </c>
      <c r="E69" s="100">
        <f>'Oport-Pré-Resposta'!E69</f>
        <v>0</v>
      </c>
      <c r="F69" s="99">
        <f>'Resposta-Oport'!J71</f>
        <v>0</v>
      </c>
      <c r="G69" s="92">
        <f>'Resposta-Oport'!K71</f>
        <v>0</v>
      </c>
      <c r="H69" s="140">
        <f t="shared" si="4"/>
        <v>0</v>
      </c>
      <c r="I69" s="140">
        <f t="shared" si="5"/>
        <v>0</v>
      </c>
      <c r="J69" s="141">
        <f t="shared" si="6"/>
      </c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</row>
    <row r="70" spans="1:64" s="96" customFormat="1" ht="12.75">
      <c r="A70" s="97">
        <f t="shared" si="7"/>
        <v>62</v>
      </c>
      <c r="B70" s="351">
        <f>'Oport-Pré-Resposta'!B70</f>
        <v>0</v>
      </c>
      <c r="C70" s="100">
        <f>'Oport-Pré-Resposta'!C70</f>
        <v>0</v>
      </c>
      <c r="D70" s="100">
        <f>'Oport-Pré-Resposta'!D70</f>
        <v>0</v>
      </c>
      <c r="E70" s="100">
        <f>'Oport-Pré-Resposta'!E70</f>
        <v>0</v>
      </c>
      <c r="F70" s="99">
        <f>'Resposta-Oport'!J72</f>
        <v>0</v>
      </c>
      <c r="G70" s="92">
        <f>'Resposta-Oport'!K72</f>
        <v>0</v>
      </c>
      <c r="H70" s="140">
        <f t="shared" si="4"/>
        <v>0</v>
      </c>
      <c r="I70" s="140">
        <f t="shared" si="5"/>
        <v>0</v>
      </c>
      <c r="J70" s="141">
        <f t="shared" si="6"/>
      </c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</row>
    <row r="71" spans="1:64" s="96" customFormat="1" ht="12.75">
      <c r="A71" s="97">
        <f t="shared" si="7"/>
        <v>63</v>
      </c>
      <c r="B71" s="351">
        <f>'Oport-Pré-Resposta'!B71</f>
        <v>0</v>
      </c>
      <c r="C71" s="100">
        <f>'Oport-Pré-Resposta'!C71</f>
        <v>0</v>
      </c>
      <c r="D71" s="100">
        <f>'Oport-Pré-Resposta'!D71</f>
        <v>0</v>
      </c>
      <c r="E71" s="100">
        <f>'Oport-Pré-Resposta'!E71</f>
        <v>0</v>
      </c>
      <c r="F71" s="99">
        <f>'Resposta-Oport'!J73</f>
        <v>0</v>
      </c>
      <c r="G71" s="92">
        <f>'Resposta-Oport'!K73</f>
        <v>0</v>
      </c>
      <c r="H71" s="140">
        <f t="shared" si="4"/>
        <v>0</v>
      </c>
      <c r="I71" s="140">
        <f t="shared" si="5"/>
        <v>0</v>
      </c>
      <c r="J71" s="141">
        <f t="shared" si="6"/>
      </c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</row>
    <row r="72" spans="1:64" s="96" customFormat="1" ht="12.75">
      <c r="A72" s="97">
        <f t="shared" si="7"/>
        <v>64</v>
      </c>
      <c r="B72" s="351">
        <f>'Oport-Pré-Resposta'!B72</f>
        <v>0</v>
      </c>
      <c r="C72" s="100">
        <f>'Oport-Pré-Resposta'!C72</f>
        <v>0</v>
      </c>
      <c r="D72" s="100">
        <f>'Oport-Pré-Resposta'!D72</f>
        <v>0</v>
      </c>
      <c r="E72" s="100">
        <f>'Oport-Pré-Resposta'!E72</f>
        <v>0</v>
      </c>
      <c r="F72" s="99">
        <f>'Resposta-Oport'!J74</f>
        <v>0</v>
      </c>
      <c r="G72" s="92">
        <f>'Resposta-Oport'!K74</f>
        <v>0</v>
      </c>
      <c r="H72" s="140">
        <f t="shared" si="4"/>
        <v>0</v>
      </c>
      <c r="I72" s="140">
        <f t="shared" si="5"/>
        <v>0</v>
      </c>
      <c r="J72" s="141">
        <f t="shared" si="6"/>
      </c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</row>
    <row r="73" spans="1:64" s="96" customFormat="1" ht="12.75">
      <c r="A73" s="97">
        <f t="shared" si="7"/>
        <v>65</v>
      </c>
      <c r="B73" s="351">
        <f>'Oport-Pré-Resposta'!B73</f>
        <v>0</v>
      </c>
      <c r="C73" s="100">
        <f>'Oport-Pré-Resposta'!C73</f>
        <v>0</v>
      </c>
      <c r="D73" s="100">
        <f>'Oport-Pré-Resposta'!D73</f>
        <v>0</v>
      </c>
      <c r="E73" s="100">
        <f>'Oport-Pré-Resposta'!E73</f>
        <v>0</v>
      </c>
      <c r="F73" s="99">
        <f>'Resposta-Oport'!J75</f>
        <v>0</v>
      </c>
      <c r="G73" s="92">
        <f>'Resposta-Oport'!K75</f>
        <v>0</v>
      </c>
      <c r="H73" s="140">
        <f aca="true" t="shared" si="8" ref="H73:H104">IF(F73=0,0,G73)</f>
        <v>0</v>
      </c>
      <c r="I73" s="140">
        <f aca="true" t="shared" si="9" ref="I73:I104">F73*H73</f>
        <v>0</v>
      </c>
      <c r="J73" s="141">
        <f aca="true" t="shared" si="10" ref="J73:J104">IF(I73&gt;0,RANK(I73,OportDesVE,0),"")</f>
      </c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</row>
    <row r="74" spans="1:64" s="96" customFormat="1" ht="12.75">
      <c r="A74" s="97">
        <f aca="true" t="shared" si="11" ref="A74:A105">A73+1</f>
        <v>66</v>
      </c>
      <c r="B74" s="351">
        <f>'Oport-Pré-Resposta'!B74</f>
        <v>0</v>
      </c>
      <c r="C74" s="100">
        <f>'Oport-Pré-Resposta'!C74</f>
        <v>0</v>
      </c>
      <c r="D74" s="100">
        <f>'Oport-Pré-Resposta'!D74</f>
        <v>0</v>
      </c>
      <c r="E74" s="100">
        <f>'Oport-Pré-Resposta'!E74</f>
        <v>0</v>
      </c>
      <c r="F74" s="99">
        <f>'Resposta-Oport'!J76</f>
        <v>0</v>
      </c>
      <c r="G74" s="92">
        <f>'Resposta-Oport'!K76</f>
        <v>0</v>
      </c>
      <c r="H74" s="140">
        <f t="shared" si="8"/>
        <v>0</v>
      </c>
      <c r="I74" s="140">
        <f t="shared" si="9"/>
        <v>0</v>
      </c>
      <c r="J74" s="141">
        <f t="shared" si="10"/>
      </c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</row>
    <row r="75" spans="1:64" s="96" customFormat="1" ht="12.75">
      <c r="A75" s="97">
        <f t="shared" si="11"/>
        <v>67</v>
      </c>
      <c r="B75" s="351">
        <f>'Oport-Pré-Resposta'!B75</f>
        <v>0</v>
      </c>
      <c r="C75" s="100">
        <f>'Oport-Pré-Resposta'!C75</f>
        <v>0</v>
      </c>
      <c r="D75" s="100">
        <f>'Oport-Pré-Resposta'!D75</f>
        <v>0</v>
      </c>
      <c r="E75" s="100">
        <f>'Oport-Pré-Resposta'!E75</f>
        <v>0</v>
      </c>
      <c r="F75" s="99">
        <f>'Resposta-Oport'!J77</f>
        <v>0</v>
      </c>
      <c r="G75" s="92">
        <f>'Resposta-Oport'!K77</f>
        <v>0</v>
      </c>
      <c r="H75" s="140">
        <f t="shared" si="8"/>
        <v>0</v>
      </c>
      <c r="I75" s="140">
        <f t="shared" si="9"/>
        <v>0</v>
      </c>
      <c r="J75" s="141">
        <f t="shared" si="10"/>
      </c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</row>
    <row r="76" spans="1:64" s="96" customFormat="1" ht="12.75">
      <c r="A76" s="97">
        <f t="shared" si="11"/>
        <v>68</v>
      </c>
      <c r="B76" s="351">
        <f>'Oport-Pré-Resposta'!B76</f>
        <v>0</v>
      </c>
      <c r="C76" s="100">
        <f>'Oport-Pré-Resposta'!C76</f>
        <v>0</v>
      </c>
      <c r="D76" s="100">
        <f>'Oport-Pré-Resposta'!D76</f>
        <v>0</v>
      </c>
      <c r="E76" s="100">
        <f>'Oport-Pré-Resposta'!E76</f>
        <v>0</v>
      </c>
      <c r="F76" s="99">
        <f>'Resposta-Oport'!J78</f>
        <v>0</v>
      </c>
      <c r="G76" s="92">
        <f>'Resposta-Oport'!K78</f>
        <v>0</v>
      </c>
      <c r="H76" s="140">
        <f t="shared" si="8"/>
        <v>0</v>
      </c>
      <c r="I76" s="140">
        <f t="shared" si="9"/>
        <v>0</v>
      </c>
      <c r="J76" s="141">
        <f t="shared" si="10"/>
      </c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</row>
    <row r="77" spans="1:64" s="96" customFormat="1" ht="12.75">
      <c r="A77" s="97">
        <f t="shared" si="11"/>
        <v>69</v>
      </c>
      <c r="B77" s="351">
        <f>'Oport-Pré-Resposta'!B77</f>
        <v>0</v>
      </c>
      <c r="C77" s="100">
        <f>'Oport-Pré-Resposta'!C77</f>
        <v>0</v>
      </c>
      <c r="D77" s="100">
        <f>'Oport-Pré-Resposta'!D77</f>
        <v>0</v>
      </c>
      <c r="E77" s="100">
        <f>'Oport-Pré-Resposta'!E77</f>
        <v>0</v>
      </c>
      <c r="F77" s="99">
        <f>'Resposta-Oport'!J79</f>
        <v>0</v>
      </c>
      <c r="G77" s="92">
        <f>'Resposta-Oport'!K79</f>
        <v>0</v>
      </c>
      <c r="H77" s="140">
        <f t="shared" si="8"/>
        <v>0</v>
      </c>
      <c r="I77" s="140">
        <f t="shared" si="9"/>
        <v>0</v>
      </c>
      <c r="J77" s="141">
        <f t="shared" si="10"/>
      </c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</row>
    <row r="78" spans="1:64" s="96" customFormat="1" ht="12.75">
      <c r="A78" s="97">
        <f t="shared" si="11"/>
        <v>70</v>
      </c>
      <c r="B78" s="351">
        <f>'Oport-Pré-Resposta'!B78</f>
        <v>0</v>
      </c>
      <c r="C78" s="100">
        <f>'Oport-Pré-Resposta'!C78</f>
        <v>0</v>
      </c>
      <c r="D78" s="100">
        <f>'Oport-Pré-Resposta'!D78</f>
        <v>0</v>
      </c>
      <c r="E78" s="100">
        <f>'Oport-Pré-Resposta'!E78</f>
        <v>0</v>
      </c>
      <c r="F78" s="99">
        <f>'Resposta-Oport'!J80</f>
        <v>0</v>
      </c>
      <c r="G78" s="92">
        <f>'Resposta-Oport'!K80</f>
        <v>0</v>
      </c>
      <c r="H78" s="140">
        <f t="shared" si="8"/>
        <v>0</v>
      </c>
      <c r="I78" s="140">
        <f t="shared" si="9"/>
        <v>0</v>
      </c>
      <c r="J78" s="141">
        <f t="shared" si="10"/>
      </c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</row>
    <row r="79" spans="1:64" s="96" customFormat="1" ht="12.75">
      <c r="A79" s="97">
        <f t="shared" si="11"/>
        <v>71</v>
      </c>
      <c r="B79" s="351">
        <f>'Oport-Pré-Resposta'!B79</f>
        <v>0</v>
      </c>
      <c r="C79" s="100">
        <f>'Oport-Pré-Resposta'!C79</f>
        <v>0</v>
      </c>
      <c r="D79" s="100">
        <f>'Oport-Pré-Resposta'!D79</f>
        <v>0</v>
      </c>
      <c r="E79" s="100">
        <f>'Oport-Pré-Resposta'!E79</f>
        <v>0</v>
      </c>
      <c r="F79" s="99">
        <f>'Resposta-Oport'!J81</f>
        <v>0</v>
      </c>
      <c r="G79" s="92">
        <f>'Resposta-Oport'!K81</f>
        <v>0</v>
      </c>
      <c r="H79" s="140">
        <f t="shared" si="8"/>
        <v>0</v>
      </c>
      <c r="I79" s="140">
        <f t="shared" si="9"/>
        <v>0</v>
      </c>
      <c r="J79" s="141">
        <f t="shared" si="10"/>
      </c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</row>
    <row r="80" spans="1:64" s="96" customFormat="1" ht="12.75">
      <c r="A80" s="97">
        <f t="shared" si="11"/>
        <v>72</v>
      </c>
      <c r="B80" s="351">
        <f>'Oport-Pré-Resposta'!B80</f>
        <v>0</v>
      </c>
      <c r="C80" s="100">
        <f>'Oport-Pré-Resposta'!C80</f>
        <v>0</v>
      </c>
      <c r="D80" s="100">
        <f>'Oport-Pré-Resposta'!D80</f>
        <v>0</v>
      </c>
      <c r="E80" s="100">
        <f>'Oport-Pré-Resposta'!E80</f>
        <v>0</v>
      </c>
      <c r="F80" s="99">
        <f>'Resposta-Oport'!J82</f>
        <v>0</v>
      </c>
      <c r="G80" s="92">
        <f>'Resposta-Oport'!K82</f>
        <v>0</v>
      </c>
      <c r="H80" s="140">
        <f t="shared" si="8"/>
        <v>0</v>
      </c>
      <c r="I80" s="140">
        <f t="shared" si="9"/>
        <v>0</v>
      </c>
      <c r="J80" s="141">
        <f t="shared" si="10"/>
      </c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</row>
    <row r="81" spans="1:64" s="96" customFormat="1" ht="12.75">
      <c r="A81" s="97">
        <f t="shared" si="11"/>
        <v>73</v>
      </c>
      <c r="B81" s="351">
        <f>'Oport-Pré-Resposta'!B81</f>
        <v>0</v>
      </c>
      <c r="C81" s="100">
        <f>'Oport-Pré-Resposta'!C81</f>
        <v>0</v>
      </c>
      <c r="D81" s="100">
        <f>'Oport-Pré-Resposta'!D81</f>
        <v>0</v>
      </c>
      <c r="E81" s="100">
        <f>'Oport-Pré-Resposta'!E81</f>
        <v>0</v>
      </c>
      <c r="F81" s="99">
        <f>'Resposta-Oport'!J83</f>
        <v>0</v>
      </c>
      <c r="G81" s="92">
        <f>'Resposta-Oport'!K83</f>
        <v>0</v>
      </c>
      <c r="H81" s="140">
        <f t="shared" si="8"/>
        <v>0</v>
      </c>
      <c r="I81" s="140">
        <f t="shared" si="9"/>
        <v>0</v>
      </c>
      <c r="J81" s="141">
        <f t="shared" si="10"/>
      </c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</row>
    <row r="82" spans="1:64" s="96" customFormat="1" ht="12.75">
      <c r="A82" s="97">
        <f t="shared" si="11"/>
        <v>74</v>
      </c>
      <c r="B82" s="351">
        <f>'Oport-Pré-Resposta'!B82</f>
        <v>0</v>
      </c>
      <c r="C82" s="100">
        <f>'Oport-Pré-Resposta'!C82</f>
        <v>0</v>
      </c>
      <c r="D82" s="100">
        <f>'Oport-Pré-Resposta'!D82</f>
        <v>0</v>
      </c>
      <c r="E82" s="100">
        <f>'Oport-Pré-Resposta'!E82</f>
        <v>0</v>
      </c>
      <c r="F82" s="99">
        <f>'Resposta-Oport'!J84</f>
        <v>0</v>
      </c>
      <c r="G82" s="92">
        <f>'Resposta-Oport'!K84</f>
        <v>0</v>
      </c>
      <c r="H82" s="140">
        <f t="shared" si="8"/>
        <v>0</v>
      </c>
      <c r="I82" s="140">
        <f t="shared" si="9"/>
        <v>0</v>
      </c>
      <c r="J82" s="141">
        <f t="shared" si="10"/>
      </c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</row>
    <row r="83" spans="1:64" s="96" customFormat="1" ht="12.75">
      <c r="A83" s="97">
        <f t="shared" si="11"/>
        <v>75</v>
      </c>
      <c r="B83" s="351">
        <f>'Oport-Pré-Resposta'!B83</f>
        <v>0</v>
      </c>
      <c r="C83" s="100">
        <f>'Oport-Pré-Resposta'!C83</f>
        <v>0</v>
      </c>
      <c r="D83" s="100">
        <f>'Oport-Pré-Resposta'!D83</f>
        <v>0</v>
      </c>
      <c r="E83" s="100">
        <f>'Oport-Pré-Resposta'!E83</f>
        <v>0</v>
      </c>
      <c r="F83" s="99">
        <f>'Resposta-Oport'!J85</f>
        <v>0</v>
      </c>
      <c r="G83" s="92">
        <f>'Resposta-Oport'!K85</f>
        <v>0</v>
      </c>
      <c r="H83" s="140">
        <f t="shared" si="8"/>
        <v>0</v>
      </c>
      <c r="I83" s="140">
        <f t="shared" si="9"/>
        <v>0</v>
      </c>
      <c r="J83" s="141">
        <f t="shared" si="10"/>
      </c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</row>
    <row r="84" spans="1:64" s="96" customFormat="1" ht="12.75">
      <c r="A84" s="97">
        <f t="shared" si="11"/>
        <v>76</v>
      </c>
      <c r="B84" s="351">
        <f>'Oport-Pré-Resposta'!B84</f>
        <v>0</v>
      </c>
      <c r="C84" s="100">
        <f>'Oport-Pré-Resposta'!C84</f>
        <v>0</v>
      </c>
      <c r="D84" s="100">
        <f>'Oport-Pré-Resposta'!D84</f>
        <v>0</v>
      </c>
      <c r="E84" s="100">
        <f>'Oport-Pré-Resposta'!E84</f>
        <v>0</v>
      </c>
      <c r="F84" s="99">
        <f>'Resposta-Oport'!J86</f>
        <v>0</v>
      </c>
      <c r="G84" s="92">
        <f>'Resposta-Oport'!K86</f>
        <v>0</v>
      </c>
      <c r="H84" s="140">
        <f t="shared" si="8"/>
        <v>0</v>
      </c>
      <c r="I84" s="140">
        <f t="shared" si="9"/>
        <v>0</v>
      </c>
      <c r="J84" s="141">
        <f t="shared" si="10"/>
      </c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</row>
    <row r="85" spans="1:64" s="96" customFormat="1" ht="12.75">
      <c r="A85" s="97">
        <f t="shared" si="11"/>
        <v>77</v>
      </c>
      <c r="B85" s="351">
        <f>'Oport-Pré-Resposta'!B85</f>
        <v>0</v>
      </c>
      <c r="C85" s="100">
        <f>'Oport-Pré-Resposta'!C85</f>
        <v>0</v>
      </c>
      <c r="D85" s="100">
        <f>'Oport-Pré-Resposta'!D85</f>
        <v>0</v>
      </c>
      <c r="E85" s="100">
        <f>'Oport-Pré-Resposta'!E85</f>
        <v>0</v>
      </c>
      <c r="F85" s="99">
        <f>'Resposta-Oport'!J87</f>
        <v>0</v>
      </c>
      <c r="G85" s="92">
        <f>'Resposta-Oport'!K87</f>
        <v>0</v>
      </c>
      <c r="H85" s="140">
        <f t="shared" si="8"/>
        <v>0</v>
      </c>
      <c r="I85" s="140">
        <f t="shared" si="9"/>
        <v>0</v>
      </c>
      <c r="J85" s="141">
        <f t="shared" si="10"/>
      </c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</row>
    <row r="86" spans="1:64" s="96" customFormat="1" ht="12.75">
      <c r="A86" s="97">
        <f t="shared" si="11"/>
        <v>78</v>
      </c>
      <c r="B86" s="351">
        <f>'Oport-Pré-Resposta'!B86</f>
        <v>0</v>
      </c>
      <c r="C86" s="100">
        <f>'Oport-Pré-Resposta'!C86</f>
        <v>0</v>
      </c>
      <c r="D86" s="100">
        <f>'Oport-Pré-Resposta'!D86</f>
        <v>0</v>
      </c>
      <c r="E86" s="100">
        <f>'Oport-Pré-Resposta'!E86</f>
        <v>0</v>
      </c>
      <c r="F86" s="99">
        <f>'Resposta-Oport'!J88</f>
        <v>0</v>
      </c>
      <c r="G86" s="92">
        <f>'Resposta-Oport'!K88</f>
        <v>0</v>
      </c>
      <c r="H86" s="140">
        <f t="shared" si="8"/>
        <v>0</v>
      </c>
      <c r="I86" s="140">
        <f t="shared" si="9"/>
        <v>0</v>
      </c>
      <c r="J86" s="141">
        <f t="shared" si="10"/>
      </c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</row>
    <row r="87" spans="1:64" s="96" customFormat="1" ht="12.75">
      <c r="A87" s="97">
        <f t="shared" si="11"/>
        <v>79</v>
      </c>
      <c r="B87" s="351">
        <f>'Oport-Pré-Resposta'!B87</f>
        <v>0</v>
      </c>
      <c r="C87" s="100">
        <f>'Oport-Pré-Resposta'!C87</f>
        <v>0</v>
      </c>
      <c r="D87" s="100">
        <f>'Oport-Pré-Resposta'!D87</f>
        <v>0</v>
      </c>
      <c r="E87" s="100">
        <f>'Oport-Pré-Resposta'!E87</f>
        <v>0</v>
      </c>
      <c r="F87" s="99">
        <f>'Resposta-Oport'!J89</f>
        <v>0</v>
      </c>
      <c r="G87" s="92">
        <f>'Resposta-Oport'!K89</f>
        <v>0</v>
      </c>
      <c r="H87" s="140">
        <f t="shared" si="8"/>
        <v>0</v>
      </c>
      <c r="I87" s="140">
        <f t="shared" si="9"/>
        <v>0</v>
      </c>
      <c r="J87" s="141">
        <f t="shared" si="10"/>
      </c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</row>
    <row r="88" spans="1:64" s="96" customFormat="1" ht="12.75">
      <c r="A88" s="97">
        <f t="shared" si="11"/>
        <v>80</v>
      </c>
      <c r="B88" s="351">
        <f>'Oport-Pré-Resposta'!B88</f>
        <v>0</v>
      </c>
      <c r="C88" s="100">
        <f>'Oport-Pré-Resposta'!C88</f>
        <v>0</v>
      </c>
      <c r="D88" s="100">
        <f>'Oport-Pré-Resposta'!D88</f>
        <v>0</v>
      </c>
      <c r="E88" s="100">
        <f>'Oport-Pré-Resposta'!E88</f>
        <v>0</v>
      </c>
      <c r="F88" s="99">
        <f>'Resposta-Oport'!J90</f>
        <v>0</v>
      </c>
      <c r="G88" s="92">
        <f>'Resposta-Oport'!K90</f>
        <v>0</v>
      </c>
      <c r="H88" s="140">
        <f t="shared" si="8"/>
        <v>0</v>
      </c>
      <c r="I88" s="140">
        <f t="shared" si="9"/>
        <v>0</v>
      </c>
      <c r="J88" s="141">
        <f t="shared" si="10"/>
      </c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</row>
    <row r="89" spans="1:64" s="96" customFormat="1" ht="12.75">
      <c r="A89" s="97">
        <f t="shared" si="11"/>
        <v>81</v>
      </c>
      <c r="B89" s="351">
        <f>'Oport-Pré-Resposta'!B89</f>
        <v>0</v>
      </c>
      <c r="C89" s="100">
        <f>'Oport-Pré-Resposta'!C89</f>
        <v>0</v>
      </c>
      <c r="D89" s="100">
        <f>'Oport-Pré-Resposta'!D89</f>
        <v>0</v>
      </c>
      <c r="E89" s="100">
        <f>'Oport-Pré-Resposta'!E89</f>
        <v>0</v>
      </c>
      <c r="F89" s="99">
        <f>'Resposta-Oport'!J91</f>
        <v>0</v>
      </c>
      <c r="G89" s="92">
        <f>'Resposta-Oport'!K91</f>
        <v>0</v>
      </c>
      <c r="H89" s="140">
        <f t="shared" si="8"/>
        <v>0</v>
      </c>
      <c r="I89" s="140">
        <f t="shared" si="9"/>
        <v>0</v>
      </c>
      <c r="J89" s="141">
        <f t="shared" si="10"/>
      </c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</row>
    <row r="90" spans="1:64" s="96" customFormat="1" ht="12.75">
      <c r="A90" s="97">
        <f t="shared" si="11"/>
        <v>82</v>
      </c>
      <c r="B90" s="351">
        <f>'Oport-Pré-Resposta'!B90</f>
        <v>0</v>
      </c>
      <c r="C90" s="100">
        <f>'Oport-Pré-Resposta'!C90</f>
        <v>0</v>
      </c>
      <c r="D90" s="100">
        <f>'Oport-Pré-Resposta'!D90</f>
        <v>0</v>
      </c>
      <c r="E90" s="100">
        <f>'Oport-Pré-Resposta'!E90</f>
        <v>0</v>
      </c>
      <c r="F90" s="99">
        <f>'Resposta-Oport'!J92</f>
        <v>0</v>
      </c>
      <c r="G90" s="92">
        <f>'Resposta-Oport'!K92</f>
        <v>0</v>
      </c>
      <c r="H90" s="140">
        <f t="shared" si="8"/>
        <v>0</v>
      </c>
      <c r="I90" s="140">
        <f t="shared" si="9"/>
        <v>0</v>
      </c>
      <c r="J90" s="141">
        <f t="shared" si="10"/>
      </c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</row>
    <row r="91" spans="1:64" s="96" customFormat="1" ht="12.75">
      <c r="A91" s="97">
        <f t="shared" si="11"/>
        <v>83</v>
      </c>
      <c r="B91" s="351">
        <f>'Oport-Pré-Resposta'!B91</f>
        <v>0</v>
      </c>
      <c r="C91" s="100">
        <f>'Oport-Pré-Resposta'!C91</f>
        <v>0</v>
      </c>
      <c r="D91" s="100">
        <f>'Oport-Pré-Resposta'!D91</f>
        <v>0</v>
      </c>
      <c r="E91" s="100">
        <f>'Oport-Pré-Resposta'!E91</f>
        <v>0</v>
      </c>
      <c r="F91" s="99">
        <f>'Resposta-Oport'!J93</f>
        <v>0</v>
      </c>
      <c r="G91" s="92">
        <f>'Resposta-Oport'!K93</f>
        <v>0</v>
      </c>
      <c r="H91" s="140">
        <f t="shared" si="8"/>
        <v>0</v>
      </c>
      <c r="I91" s="140">
        <f t="shared" si="9"/>
        <v>0</v>
      </c>
      <c r="J91" s="141">
        <f t="shared" si="10"/>
      </c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</row>
    <row r="92" spans="1:64" s="96" customFormat="1" ht="12.75">
      <c r="A92" s="97">
        <f t="shared" si="11"/>
        <v>84</v>
      </c>
      <c r="B92" s="351">
        <f>'Oport-Pré-Resposta'!B92</f>
        <v>0</v>
      </c>
      <c r="C92" s="100">
        <f>'Oport-Pré-Resposta'!C92</f>
        <v>0</v>
      </c>
      <c r="D92" s="100">
        <f>'Oport-Pré-Resposta'!D92</f>
        <v>0</v>
      </c>
      <c r="E92" s="100">
        <f>'Oport-Pré-Resposta'!E92</f>
        <v>0</v>
      </c>
      <c r="F92" s="99">
        <f>'Resposta-Oport'!J94</f>
        <v>0</v>
      </c>
      <c r="G92" s="92">
        <f>'Resposta-Oport'!K94</f>
        <v>0</v>
      </c>
      <c r="H92" s="140">
        <f t="shared" si="8"/>
        <v>0</v>
      </c>
      <c r="I92" s="140">
        <f t="shared" si="9"/>
        <v>0</v>
      </c>
      <c r="J92" s="141">
        <f t="shared" si="10"/>
      </c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</row>
    <row r="93" spans="1:64" s="96" customFormat="1" ht="12.75">
      <c r="A93" s="97">
        <f t="shared" si="11"/>
        <v>85</v>
      </c>
      <c r="B93" s="351">
        <f>'Oport-Pré-Resposta'!B93</f>
        <v>0</v>
      </c>
      <c r="C93" s="100">
        <f>'Oport-Pré-Resposta'!C93</f>
        <v>0</v>
      </c>
      <c r="D93" s="100">
        <f>'Oport-Pré-Resposta'!D93</f>
        <v>0</v>
      </c>
      <c r="E93" s="100">
        <f>'Oport-Pré-Resposta'!E93</f>
        <v>0</v>
      </c>
      <c r="F93" s="99">
        <f>'Resposta-Oport'!J95</f>
        <v>0</v>
      </c>
      <c r="G93" s="92">
        <f>'Resposta-Oport'!K95</f>
        <v>0</v>
      </c>
      <c r="H93" s="140">
        <f t="shared" si="8"/>
        <v>0</v>
      </c>
      <c r="I93" s="140">
        <f t="shared" si="9"/>
        <v>0</v>
      </c>
      <c r="J93" s="141">
        <f t="shared" si="10"/>
      </c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</row>
    <row r="94" spans="1:64" s="96" customFormat="1" ht="12.75">
      <c r="A94" s="97">
        <f t="shared" si="11"/>
        <v>86</v>
      </c>
      <c r="B94" s="351">
        <f>'Oport-Pré-Resposta'!B94</f>
        <v>0</v>
      </c>
      <c r="C94" s="100">
        <f>'Oport-Pré-Resposta'!C94</f>
        <v>0</v>
      </c>
      <c r="D94" s="100">
        <f>'Oport-Pré-Resposta'!D94</f>
        <v>0</v>
      </c>
      <c r="E94" s="100">
        <f>'Oport-Pré-Resposta'!E94</f>
        <v>0</v>
      </c>
      <c r="F94" s="99">
        <f>'Resposta-Oport'!J96</f>
        <v>0</v>
      </c>
      <c r="G94" s="92">
        <f>'Resposta-Oport'!K96</f>
        <v>0</v>
      </c>
      <c r="H94" s="140">
        <f t="shared" si="8"/>
        <v>0</v>
      </c>
      <c r="I94" s="140">
        <f t="shared" si="9"/>
        <v>0</v>
      </c>
      <c r="J94" s="141">
        <f t="shared" si="10"/>
      </c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</row>
    <row r="95" spans="1:64" s="96" customFormat="1" ht="12.75">
      <c r="A95" s="97">
        <f t="shared" si="11"/>
        <v>87</v>
      </c>
      <c r="B95" s="351">
        <f>'Oport-Pré-Resposta'!B95</f>
        <v>0</v>
      </c>
      <c r="C95" s="100">
        <f>'Oport-Pré-Resposta'!C95</f>
        <v>0</v>
      </c>
      <c r="D95" s="100">
        <f>'Oport-Pré-Resposta'!D95</f>
        <v>0</v>
      </c>
      <c r="E95" s="100">
        <f>'Oport-Pré-Resposta'!E95</f>
        <v>0</v>
      </c>
      <c r="F95" s="99">
        <f>'Resposta-Oport'!J97</f>
        <v>0</v>
      </c>
      <c r="G95" s="92">
        <f>'Resposta-Oport'!K97</f>
        <v>0</v>
      </c>
      <c r="H95" s="140">
        <f t="shared" si="8"/>
        <v>0</v>
      </c>
      <c r="I95" s="140">
        <f t="shared" si="9"/>
        <v>0</v>
      </c>
      <c r="J95" s="141">
        <f t="shared" si="10"/>
      </c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</row>
    <row r="96" spans="1:64" s="96" customFormat="1" ht="12.75">
      <c r="A96" s="97">
        <f t="shared" si="11"/>
        <v>88</v>
      </c>
      <c r="B96" s="351">
        <f>'Oport-Pré-Resposta'!B96</f>
        <v>0</v>
      </c>
      <c r="C96" s="100">
        <f>'Oport-Pré-Resposta'!C96</f>
        <v>0</v>
      </c>
      <c r="D96" s="100">
        <f>'Oport-Pré-Resposta'!D96</f>
        <v>0</v>
      </c>
      <c r="E96" s="100">
        <f>'Oport-Pré-Resposta'!E96</f>
        <v>0</v>
      </c>
      <c r="F96" s="99">
        <f>'Resposta-Oport'!J98</f>
        <v>0</v>
      </c>
      <c r="G96" s="92">
        <f>'Resposta-Oport'!K98</f>
        <v>0</v>
      </c>
      <c r="H96" s="140">
        <f t="shared" si="8"/>
        <v>0</v>
      </c>
      <c r="I96" s="140">
        <f t="shared" si="9"/>
        <v>0</v>
      </c>
      <c r="J96" s="141">
        <f t="shared" si="10"/>
      </c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</row>
    <row r="97" spans="1:64" s="96" customFormat="1" ht="12.75">
      <c r="A97" s="97">
        <f t="shared" si="11"/>
        <v>89</v>
      </c>
      <c r="B97" s="351">
        <f>'Oport-Pré-Resposta'!B97</f>
        <v>0</v>
      </c>
      <c r="C97" s="100">
        <f>'Oport-Pré-Resposta'!C97</f>
        <v>0</v>
      </c>
      <c r="D97" s="100">
        <f>'Oport-Pré-Resposta'!D97</f>
        <v>0</v>
      </c>
      <c r="E97" s="100">
        <f>'Oport-Pré-Resposta'!E97</f>
        <v>0</v>
      </c>
      <c r="F97" s="99">
        <f>'Resposta-Oport'!J99</f>
        <v>0</v>
      </c>
      <c r="G97" s="92">
        <f>'Resposta-Oport'!K99</f>
        <v>0</v>
      </c>
      <c r="H97" s="140">
        <f t="shared" si="8"/>
        <v>0</v>
      </c>
      <c r="I97" s="140">
        <f t="shared" si="9"/>
        <v>0</v>
      </c>
      <c r="J97" s="141">
        <f t="shared" si="10"/>
      </c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</row>
    <row r="98" spans="1:64" s="96" customFormat="1" ht="12.75">
      <c r="A98" s="97">
        <f t="shared" si="11"/>
        <v>90</v>
      </c>
      <c r="B98" s="351">
        <f>'Oport-Pré-Resposta'!B98</f>
        <v>0</v>
      </c>
      <c r="C98" s="100">
        <f>'Oport-Pré-Resposta'!C98</f>
        <v>0</v>
      </c>
      <c r="D98" s="100">
        <f>'Oport-Pré-Resposta'!D98</f>
        <v>0</v>
      </c>
      <c r="E98" s="100">
        <f>'Oport-Pré-Resposta'!E98</f>
        <v>0</v>
      </c>
      <c r="F98" s="99">
        <f>'Resposta-Oport'!J100</f>
        <v>0</v>
      </c>
      <c r="G98" s="92">
        <f>'Resposta-Oport'!K100</f>
        <v>0</v>
      </c>
      <c r="H98" s="140">
        <f t="shared" si="8"/>
        <v>0</v>
      </c>
      <c r="I98" s="140">
        <f t="shared" si="9"/>
        <v>0</v>
      </c>
      <c r="J98" s="141">
        <f t="shared" si="10"/>
      </c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</row>
    <row r="99" spans="1:64" s="96" customFormat="1" ht="12.75">
      <c r="A99" s="97">
        <f t="shared" si="11"/>
        <v>91</v>
      </c>
      <c r="B99" s="351">
        <f>'Oport-Pré-Resposta'!B99</f>
        <v>0</v>
      </c>
      <c r="C99" s="100">
        <f>'Oport-Pré-Resposta'!C99</f>
        <v>0</v>
      </c>
      <c r="D99" s="100">
        <f>'Oport-Pré-Resposta'!D99</f>
        <v>0</v>
      </c>
      <c r="E99" s="100">
        <f>'Oport-Pré-Resposta'!E99</f>
        <v>0</v>
      </c>
      <c r="F99" s="99">
        <f>'Resposta-Oport'!J101</f>
        <v>0</v>
      </c>
      <c r="G99" s="92">
        <f>'Resposta-Oport'!K101</f>
        <v>0</v>
      </c>
      <c r="H99" s="140">
        <f t="shared" si="8"/>
        <v>0</v>
      </c>
      <c r="I99" s="140">
        <f t="shared" si="9"/>
        <v>0</v>
      </c>
      <c r="J99" s="141">
        <f t="shared" si="10"/>
      </c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</row>
    <row r="100" spans="1:64" s="96" customFormat="1" ht="12.75">
      <c r="A100" s="97">
        <f t="shared" si="11"/>
        <v>92</v>
      </c>
      <c r="B100" s="351">
        <f>'Oport-Pré-Resposta'!B100</f>
        <v>0</v>
      </c>
      <c r="C100" s="100">
        <f>'Oport-Pré-Resposta'!C100</f>
        <v>0</v>
      </c>
      <c r="D100" s="100">
        <f>'Oport-Pré-Resposta'!D100</f>
        <v>0</v>
      </c>
      <c r="E100" s="100">
        <f>'Oport-Pré-Resposta'!E100</f>
        <v>0</v>
      </c>
      <c r="F100" s="99">
        <f>'Resposta-Oport'!J102</f>
        <v>0</v>
      </c>
      <c r="G100" s="92">
        <f>'Resposta-Oport'!K102</f>
        <v>0</v>
      </c>
      <c r="H100" s="140">
        <f t="shared" si="8"/>
        <v>0</v>
      </c>
      <c r="I100" s="140">
        <f t="shared" si="9"/>
        <v>0</v>
      </c>
      <c r="J100" s="141">
        <f t="shared" si="10"/>
      </c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</row>
    <row r="101" spans="1:64" s="96" customFormat="1" ht="12.75">
      <c r="A101" s="97">
        <f t="shared" si="11"/>
        <v>93</v>
      </c>
      <c r="B101" s="351">
        <f>'Oport-Pré-Resposta'!B101</f>
        <v>0</v>
      </c>
      <c r="C101" s="100">
        <f>'Oport-Pré-Resposta'!C101</f>
        <v>0</v>
      </c>
      <c r="D101" s="100">
        <f>'Oport-Pré-Resposta'!D101</f>
        <v>0</v>
      </c>
      <c r="E101" s="100">
        <f>'Oport-Pré-Resposta'!E101</f>
        <v>0</v>
      </c>
      <c r="F101" s="99">
        <f>'Resposta-Oport'!J103</f>
        <v>0</v>
      </c>
      <c r="G101" s="92">
        <f>'Resposta-Oport'!K103</f>
        <v>0</v>
      </c>
      <c r="H101" s="140">
        <f t="shared" si="8"/>
        <v>0</v>
      </c>
      <c r="I101" s="140">
        <f t="shared" si="9"/>
        <v>0</v>
      </c>
      <c r="J101" s="141">
        <f t="shared" si="10"/>
      </c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</row>
    <row r="102" spans="1:64" s="96" customFormat="1" ht="12.75">
      <c r="A102" s="97">
        <f t="shared" si="11"/>
        <v>94</v>
      </c>
      <c r="B102" s="351">
        <f>'Oport-Pré-Resposta'!B102</f>
        <v>0</v>
      </c>
      <c r="C102" s="100">
        <f>'Oport-Pré-Resposta'!C102</f>
        <v>0</v>
      </c>
      <c r="D102" s="100">
        <f>'Oport-Pré-Resposta'!D102</f>
        <v>0</v>
      </c>
      <c r="E102" s="100">
        <f>'Oport-Pré-Resposta'!E102</f>
        <v>0</v>
      </c>
      <c r="F102" s="99">
        <f>'Resposta-Oport'!J104</f>
        <v>0</v>
      </c>
      <c r="G102" s="92">
        <f>'Resposta-Oport'!K104</f>
        <v>0</v>
      </c>
      <c r="H102" s="140">
        <f t="shared" si="8"/>
        <v>0</v>
      </c>
      <c r="I102" s="140">
        <f t="shared" si="9"/>
        <v>0</v>
      </c>
      <c r="J102" s="141">
        <f t="shared" si="10"/>
      </c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</row>
    <row r="103" spans="1:64" s="96" customFormat="1" ht="12.75">
      <c r="A103" s="97">
        <f t="shared" si="11"/>
        <v>95</v>
      </c>
      <c r="B103" s="351">
        <f>'Oport-Pré-Resposta'!B103</f>
        <v>0</v>
      </c>
      <c r="C103" s="100">
        <f>'Oport-Pré-Resposta'!C103</f>
        <v>0</v>
      </c>
      <c r="D103" s="100">
        <f>'Oport-Pré-Resposta'!D103</f>
        <v>0</v>
      </c>
      <c r="E103" s="100">
        <f>'Oport-Pré-Resposta'!E103</f>
        <v>0</v>
      </c>
      <c r="F103" s="99">
        <f>'Resposta-Oport'!J105</f>
        <v>0</v>
      </c>
      <c r="G103" s="92">
        <f>'Resposta-Oport'!K105</f>
        <v>0</v>
      </c>
      <c r="H103" s="140">
        <f t="shared" si="8"/>
        <v>0</v>
      </c>
      <c r="I103" s="140">
        <f t="shared" si="9"/>
        <v>0</v>
      </c>
      <c r="J103" s="141">
        <f t="shared" si="10"/>
      </c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</row>
    <row r="104" spans="1:64" s="96" customFormat="1" ht="12.75">
      <c r="A104" s="97">
        <f t="shared" si="11"/>
        <v>96</v>
      </c>
      <c r="B104" s="351">
        <f>'Oport-Pré-Resposta'!B104</f>
        <v>0</v>
      </c>
      <c r="C104" s="100">
        <f>'Oport-Pré-Resposta'!C104</f>
        <v>0</v>
      </c>
      <c r="D104" s="100">
        <f>'Oport-Pré-Resposta'!D104</f>
        <v>0</v>
      </c>
      <c r="E104" s="100">
        <f>'Oport-Pré-Resposta'!E104</f>
        <v>0</v>
      </c>
      <c r="F104" s="99">
        <f>'Resposta-Oport'!J106</f>
        <v>0</v>
      </c>
      <c r="G104" s="92">
        <f>'Resposta-Oport'!K106</f>
        <v>0</v>
      </c>
      <c r="H104" s="140">
        <f t="shared" si="8"/>
        <v>0</v>
      </c>
      <c r="I104" s="140">
        <f t="shared" si="9"/>
        <v>0</v>
      </c>
      <c r="J104" s="141">
        <f t="shared" si="10"/>
      </c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</row>
    <row r="105" spans="1:64" s="96" customFormat="1" ht="12.75">
      <c r="A105" s="97">
        <f t="shared" si="11"/>
        <v>97</v>
      </c>
      <c r="B105" s="351">
        <f>'Oport-Pré-Resposta'!B105</f>
        <v>0</v>
      </c>
      <c r="C105" s="100">
        <f>'Oport-Pré-Resposta'!C105</f>
        <v>0</v>
      </c>
      <c r="D105" s="100">
        <f>'Oport-Pré-Resposta'!D105</f>
        <v>0</v>
      </c>
      <c r="E105" s="100">
        <f>'Oport-Pré-Resposta'!E105</f>
        <v>0</v>
      </c>
      <c r="F105" s="99">
        <f>'Resposta-Oport'!J107</f>
        <v>0</v>
      </c>
      <c r="G105" s="92">
        <f>'Resposta-Oport'!K107</f>
        <v>0</v>
      </c>
      <c r="H105" s="140">
        <f aca="true" t="shared" si="12" ref="H105:H136">IF(F105=0,0,G105)</f>
        <v>0</v>
      </c>
      <c r="I105" s="140">
        <f aca="true" t="shared" si="13" ref="I105:I136">F105*H105</f>
        <v>0</v>
      </c>
      <c r="J105" s="141">
        <f aca="true" t="shared" si="14" ref="J105:J136">IF(I105&gt;0,RANK(I105,OportDesVE,0),"")</f>
      </c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</row>
    <row r="106" spans="1:64" s="96" customFormat="1" ht="12.75">
      <c r="A106" s="97">
        <f aca="true" t="shared" si="15" ref="A106:A137">A105+1</f>
        <v>98</v>
      </c>
      <c r="B106" s="351">
        <f>'Oport-Pré-Resposta'!B106</f>
        <v>0</v>
      </c>
      <c r="C106" s="100">
        <f>'Oport-Pré-Resposta'!C106</f>
        <v>0</v>
      </c>
      <c r="D106" s="100">
        <f>'Oport-Pré-Resposta'!D106</f>
        <v>0</v>
      </c>
      <c r="E106" s="100">
        <f>'Oport-Pré-Resposta'!E106</f>
        <v>0</v>
      </c>
      <c r="F106" s="99">
        <f>'Resposta-Oport'!J108</f>
        <v>0</v>
      </c>
      <c r="G106" s="92">
        <f>'Resposta-Oport'!K108</f>
        <v>0</v>
      </c>
      <c r="H106" s="140">
        <f t="shared" si="12"/>
        <v>0</v>
      </c>
      <c r="I106" s="140">
        <f t="shared" si="13"/>
        <v>0</v>
      </c>
      <c r="J106" s="141">
        <f t="shared" si="14"/>
      </c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</row>
    <row r="107" spans="1:64" s="96" customFormat="1" ht="12.75">
      <c r="A107" s="97">
        <f t="shared" si="15"/>
        <v>99</v>
      </c>
      <c r="B107" s="351">
        <f>'Oport-Pré-Resposta'!B107</f>
        <v>0</v>
      </c>
      <c r="C107" s="100">
        <f>'Oport-Pré-Resposta'!C107</f>
        <v>0</v>
      </c>
      <c r="D107" s="100">
        <f>'Oport-Pré-Resposta'!D107</f>
        <v>0</v>
      </c>
      <c r="E107" s="100">
        <f>'Oport-Pré-Resposta'!E107</f>
        <v>0</v>
      </c>
      <c r="F107" s="99">
        <f>'Resposta-Oport'!J109</f>
        <v>0</v>
      </c>
      <c r="G107" s="92">
        <f>'Resposta-Oport'!K109</f>
        <v>0</v>
      </c>
      <c r="H107" s="140">
        <f t="shared" si="12"/>
        <v>0</v>
      </c>
      <c r="I107" s="140">
        <f t="shared" si="13"/>
        <v>0</v>
      </c>
      <c r="J107" s="141">
        <f t="shared" si="14"/>
      </c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</row>
    <row r="108" spans="1:64" s="96" customFormat="1" ht="12.75">
      <c r="A108" s="97">
        <f t="shared" si="15"/>
        <v>100</v>
      </c>
      <c r="B108" s="351">
        <f>'Oport-Pré-Resposta'!B108</f>
        <v>0</v>
      </c>
      <c r="C108" s="100">
        <f>'Oport-Pré-Resposta'!C108</f>
        <v>0</v>
      </c>
      <c r="D108" s="100">
        <f>'Oport-Pré-Resposta'!D108</f>
        <v>0</v>
      </c>
      <c r="E108" s="100">
        <f>'Oport-Pré-Resposta'!E108</f>
        <v>0</v>
      </c>
      <c r="F108" s="99">
        <f>'Resposta-Oport'!J110</f>
        <v>0</v>
      </c>
      <c r="G108" s="92">
        <f>'Resposta-Oport'!K110</f>
        <v>0</v>
      </c>
      <c r="H108" s="140">
        <f t="shared" si="12"/>
        <v>0</v>
      </c>
      <c r="I108" s="140">
        <f t="shared" si="13"/>
        <v>0</v>
      </c>
      <c r="J108" s="141">
        <f t="shared" si="14"/>
      </c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</row>
    <row r="109" spans="1:64" s="96" customFormat="1" ht="12.75">
      <c r="A109" s="97">
        <f t="shared" si="15"/>
        <v>101</v>
      </c>
      <c r="B109" s="351">
        <f>'Oport-Pré-Resposta'!B109</f>
        <v>0</v>
      </c>
      <c r="C109" s="100">
        <f>'Oport-Pré-Resposta'!C109</f>
        <v>0</v>
      </c>
      <c r="D109" s="100">
        <f>'Oport-Pré-Resposta'!D109</f>
        <v>0</v>
      </c>
      <c r="E109" s="100">
        <f>'Oport-Pré-Resposta'!E109</f>
        <v>0</v>
      </c>
      <c r="F109" s="99">
        <f>'Resposta-Oport'!J111</f>
        <v>0</v>
      </c>
      <c r="G109" s="92">
        <f>'Resposta-Oport'!K111</f>
        <v>0</v>
      </c>
      <c r="H109" s="140">
        <f t="shared" si="12"/>
        <v>0</v>
      </c>
      <c r="I109" s="140">
        <f t="shared" si="13"/>
        <v>0</v>
      </c>
      <c r="J109" s="141">
        <f t="shared" si="14"/>
      </c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</row>
    <row r="110" spans="1:64" s="96" customFormat="1" ht="12.75">
      <c r="A110" s="97">
        <f t="shared" si="15"/>
        <v>102</v>
      </c>
      <c r="B110" s="351">
        <f>'Oport-Pré-Resposta'!B110</f>
        <v>0</v>
      </c>
      <c r="C110" s="100">
        <f>'Oport-Pré-Resposta'!C110</f>
        <v>0</v>
      </c>
      <c r="D110" s="100">
        <f>'Oport-Pré-Resposta'!D110</f>
        <v>0</v>
      </c>
      <c r="E110" s="100">
        <f>'Oport-Pré-Resposta'!E110</f>
        <v>0</v>
      </c>
      <c r="F110" s="99">
        <f>'Resposta-Oport'!J112</f>
        <v>0</v>
      </c>
      <c r="G110" s="92">
        <f>'Resposta-Oport'!K112</f>
        <v>0</v>
      </c>
      <c r="H110" s="140">
        <f t="shared" si="12"/>
        <v>0</v>
      </c>
      <c r="I110" s="140">
        <f t="shared" si="13"/>
        <v>0</v>
      </c>
      <c r="J110" s="141">
        <f t="shared" si="14"/>
      </c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</row>
    <row r="111" spans="1:64" s="96" customFormat="1" ht="12.75">
      <c r="A111" s="97">
        <f t="shared" si="15"/>
        <v>103</v>
      </c>
      <c r="B111" s="351">
        <f>'Oport-Pré-Resposta'!B111</f>
        <v>0</v>
      </c>
      <c r="C111" s="100">
        <f>'Oport-Pré-Resposta'!C111</f>
        <v>0</v>
      </c>
      <c r="D111" s="100">
        <f>'Oport-Pré-Resposta'!D111</f>
        <v>0</v>
      </c>
      <c r="E111" s="100">
        <f>'Oport-Pré-Resposta'!E111</f>
        <v>0</v>
      </c>
      <c r="F111" s="99">
        <f>'Resposta-Oport'!J113</f>
        <v>0</v>
      </c>
      <c r="G111" s="92">
        <f>'Resposta-Oport'!K113</f>
        <v>0</v>
      </c>
      <c r="H111" s="140">
        <f t="shared" si="12"/>
        <v>0</v>
      </c>
      <c r="I111" s="140">
        <f t="shared" si="13"/>
        <v>0</v>
      </c>
      <c r="J111" s="141">
        <f t="shared" si="14"/>
      </c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</row>
    <row r="112" spans="1:64" s="96" customFormat="1" ht="12.75">
      <c r="A112" s="97">
        <f t="shared" si="15"/>
        <v>104</v>
      </c>
      <c r="B112" s="351">
        <f>'Oport-Pré-Resposta'!B112</f>
        <v>0</v>
      </c>
      <c r="C112" s="100">
        <f>'Oport-Pré-Resposta'!C112</f>
        <v>0</v>
      </c>
      <c r="D112" s="100">
        <f>'Oport-Pré-Resposta'!D112</f>
        <v>0</v>
      </c>
      <c r="E112" s="100">
        <f>'Oport-Pré-Resposta'!E112</f>
        <v>0</v>
      </c>
      <c r="F112" s="99">
        <f>'Resposta-Oport'!J114</f>
        <v>0</v>
      </c>
      <c r="G112" s="92">
        <f>'Resposta-Oport'!K114</f>
        <v>0</v>
      </c>
      <c r="H112" s="140">
        <f t="shared" si="12"/>
        <v>0</v>
      </c>
      <c r="I112" s="140">
        <f t="shared" si="13"/>
        <v>0</v>
      </c>
      <c r="J112" s="141">
        <f t="shared" si="14"/>
      </c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</row>
    <row r="113" spans="1:64" s="96" customFormat="1" ht="12.75">
      <c r="A113" s="97">
        <f t="shared" si="15"/>
        <v>105</v>
      </c>
      <c r="B113" s="351">
        <f>'Oport-Pré-Resposta'!B113</f>
        <v>0</v>
      </c>
      <c r="C113" s="100">
        <f>'Oport-Pré-Resposta'!C113</f>
        <v>0</v>
      </c>
      <c r="D113" s="100">
        <f>'Oport-Pré-Resposta'!D113</f>
        <v>0</v>
      </c>
      <c r="E113" s="100">
        <f>'Oport-Pré-Resposta'!E113</f>
        <v>0</v>
      </c>
      <c r="F113" s="99">
        <f>'Resposta-Oport'!J115</f>
        <v>0</v>
      </c>
      <c r="G113" s="92">
        <f>'Resposta-Oport'!K115</f>
        <v>0</v>
      </c>
      <c r="H113" s="140">
        <f t="shared" si="12"/>
        <v>0</v>
      </c>
      <c r="I113" s="140">
        <f t="shared" si="13"/>
        <v>0</v>
      </c>
      <c r="J113" s="141">
        <f t="shared" si="14"/>
      </c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</row>
    <row r="114" spans="1:64" s="96" customFormat="1" ht="12.75">
      <c r="A114" s="97">
        <f t="shared" si="15"/>
        <v>106</v>
      </c>
      <c r="B114" s="351">
        <f>'Oport-Pré-Resposta'!B114</f>
        <v>0</v>
      </c>
      <c r="C114" s="100">
        <f>'Oport-Pré-Resposta'!C114</f>
        <v>0</v>
      </c>
      <c r="D114" s="100">
        <f>'Oport-Pré-Resposta'!D114</f>
        <v>0</v>
      </c>
      <c r="E114" s="100">
        <f>'Oport-Pré-Resposta'!E114</f>
        <v>0</v>
      </c>
      <c r="F114" s="99">
        <f>'Resposta-Oport'!J116</f>
        <v>0</v>
      </c>
      <c r="G114" s="92">
        <f>'Resposta-Oport'!K116</f>
        <v>0</v>
      </c>
      <c r="H114" s="140">
        <f t="shared" si="12"/>
        <v>0</v>
      </c>
      <c r="I114" s="140">
        <f t="shared" si="13"/>
        <v>0</v>
      </c>
      <c r="J114" s="141">
        <f t="shared" si="14"/>
      </c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</row>
    <row r="115" spans="1:64" s="96" customFormat="1" ht="12.75">
      <c r="A115" s="97">
        <f t="shared" si="15"/>
        <v>107</v>
      </c>
      <c r="B115" s="351">
        <f>'Oport-Pré-Resposta'!B115</f>
        <v>0</v>
      </c>
      <c r="C115" s="100">
        <f>'Oport-Pré-Resposta'!C115</f>
        <v>0</v>
      </c>
      <c r="D115" s="100">
        <f>'Oport-Pré-Resposta'!D115</f>
        <v>0</v>
      </c>
      <c r="E115" s="100">
        <f>'Oport-Pré-Resposta'!E115</f>
        <v>0</v>
      </c>
      <c r="F115" s="99">
        <f>'Resposta-Oport'!J117</f>
        <v>0</v>
      </c>
      <c r="G115" s="92">
        <f>'Resposta-Oport'!K117</f>
        <v>0</v>
      </c>
      <c r="H115" s="140">
        <f t="shared" si="12"/>
        <v>0</v>
      </c>
      <c r="I115" s="140">
        <f t="shared" si="13"/>
        <v>0</v>
      </c>
      <c r="J115" s="141">
        <f t="shared" si="14"/>
      </c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</row>
    <row r="116" spans="1:64" s="96" customFormat="1" ht="12.75">
      <c r="A116" s="97">
        <f t="shared" si="15"/>
        <v>108</v>
      </c>
      <c r="B116" s="351">
        <f>'Oport-Pré-Resposta'!B116</f>
        <v>0</v>
      </c>
      <c r="C116" s="100">
        <f>'Oport-Pré-Resposta'!C116</f>
        <v>0</v>
      </c>
      <c r="D116" s="100">
        <f>'Oport-Pré-Resposta'!D116</f>
        <v>0</v>
      </c>
      <c r="E116" s="100">
        <f>'Oport-Pré-Resposta'!E116</f>
        <v>0</v>
      </c>
      <c r="F116" s="99">
        <f>'Resposta-Oport'!J118</f>
        <v>0</v>
      </c>
      <c r="G116" s="92">
        <f>'Resposta-Oport'!K118</f>
        <v>0</v>
      </c>
      <c r="H116" s="140">
        <f t="shared" si="12"/>
        <v>0</v>
      </c>
      <c r="I116" s="140">
        <f t="shared" si="13"/>
        <v>0</v>
      </c>
      <c r="J116" s="141">
        <f t="shared" si="14"/>
      </c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</row>
    <row r="117" spans="1:64" s="96" customFormat="1" ht="12.75">
      <c r="A117" s="97">
        <f t="shared" si="15"/>
        <v>109</v>
      </c>
      <c r="B117" s="351">
        <f>'Oport-Pré-Resposta'!B117</f>
        <v>0</v>
      </c>
      <c r="C117" s="100">
        <f>'Oport-Pré-Resposta'!C117</f>
        <v>0</v>
      </c>
      <c r="D117" s="100">
        <f>'Oport-Pré-Resposta'!D117</f>
        <v>0</v>
      </c>
      <c r="E117" s="100">
        <f>'Oport-Pré-Resposta'!E117</f>
        <v>0</v>
      </c>
      <c r="F117" s="99">
        <f>'Resposta-Oport'!J119</f>
        <v>0</v>
      </c>
      <c r="G117" s="92">
        <f>'Resposta-Oport'!K119</f>
        <v>0</v>
      </c>
      <c r="H117" s="140">
        <f t="shared" si="12"/>
        <v>0</v>
      </c>
      <c r="I117" s="140">
        <f t="shared" si="13"/>
        <v>0</v>
      </c>
      <c r="J117" s="141">
        <f t="shared" si="14"/>
      </c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</row>
    <row r="118" spans="1:64" s="96" customFormat="1" ht="12.75">
      <c r="A118" s="97">
        <f t="shared" si="15"/>
        <v>110</v>
      </c>
      <c r="B118" s="351">
        <f>'Oport-Pré-Resposta'!B118</f>
        <v>0</v>
      </c>
      <c r="C118" s="100">
        <f>'Oport-Pré-Resposta'!C118</f>
        <v>0</v>
      </c>
      <c r="D118" s="100">
        <f>'Oport-Pré-Resposta'!D118</f>
        <v>0</v>
      </c>
      <c r="E118" s="100">
        <f>'Oport-Pré-Resposta'!E118</f>
        <v>0</v>
      </c>
      <c r="F118" s="99">
        <f>'Resposta-Oport'!J120</f>
        <v>0</v>
      </c>
      <c r="G118" s="92">
        <f>'Resposta-Oport'!K120</f>
        <v>0</v>
      </c>
      <c r="H118" s="140">
        <f t="shared" si="12"/>
        <v>0</v>
      </c>
      <c r="I118" s="140">
        <f t="shared" si="13"/>
        <v>0</v>
      </c>
      <c r="J118" s="141">
        <f t="shared" si="14"/>
      </c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</row>
    <row r="119" spans="1:64" s="96" customFormat="1" ht="12.75">
      <c r="A119" s="97">
        <f t="shared" si="15"/>
        <v>111</v>
      </c>
      <c r="B119" s="351">
        <f>'Oport-Pré-Resposta'!B119</f>
        <v>0</v>
      </c>
      <c r="C119" s="100">
        <f>'Oport-Pré-Resposta'!C119</f>
        <v>0</v>
      </c>
      <c r="D119" s="100">
        <f>'Oport-Pré-Resposta'!D119</f>
        <v>0</v>
      </c>
      <c r="E119" s="100">
        <f>'Oport-Pré-Resposta'!E119</f>
        <v>0</v>
      </c>
      <c r="F119" s="99">
        <f>'Resposta-Oport'!J121</f>
        <v>0</v>
      </c>
      <c r="G119" s="92">
        <f>'Resposta-Oport'!K121</f>
        <v>0</v>
      </c>
      <c r="H119" s="140">
        <f t="shared" si="12"/>
        <v>0</v>
      </c>
      <c r="I119" s="140">
        <f t="shared" si="13"/>
        <v>0</v>
      </c>
      <c r="J119" s="141">
        <f t="shared" si="14"/>
      </c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</row>
    <row r="120" spans="1:64" s="96" customFormat="1" ht="12.75">
      <c r="A120" s="97">
        <f t="shared" si="15"/>
        <v>112</v>
      </c>
      <c r="B120" s="351">
        <f>'Oport-Pré-Resposta'!B120</f>
        <v>0</v>
      </c>
      <c r="C120" s="100">
        <f>'Oport-Pré-Resposta'!C120</f>
        <v>0</v>
      </c>
      <c r="D120" s="100">
        <f>'Oport-Pré-Resposta'!D120</f>
        <v>0</v>
      </c>
      <c r="E120" s="100">
        <f>'Oport-Pré-Resposta'!E120</f>
        <v>0</v>
      </c>
      <c r="F120" s="99">
        <f>'Resposta-Oport'!J122</f>
        <v>0</v>
      </c>
      <c r="G120" s="92">
        <f>'Resposta-Oport'!K122</f>
        <v>0</v>
      </c>
      <c r="H120" s="140">
        <f t="shared" si="12"/>
        <v>0</v>
      </c>
      <c r="I120" s="140">
        <f t="shared" si="13"/>
        <v>0</v>
      </c>
      <c r="J120" s="141">
        <f t="shared" si="14"/>
      </c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</row>
    <row r="121" spans="1:64" s="96" customFormat="1" ht="12.75">
      <c r="A121" s="97">
        <f t="shared" si="15"/>
        <v>113</v>
      </c>
      <c r="B121" s="351">
        <f>'Oport-Pré-Resposta'!B121</f>
        <v>0</v>
      </c>
      <c r="C121" s="100">
        <f>'Oport-Pré-Resposta'!C121</f>
        <v>0</v>
      </c>
      <c r="D121" s="100">
        <f>'Oport-Pré-Resposta'!D121</f>
        <v>0</v>
      </c>
      <c r="E121" s="100">
        <f>'Oport-Pré-Resposta'!E121</f>
        <v>0</v>
      </c>
      <c r="F121" s="99">
        <f>'Resposta-Oport'!J123</f>
        <v>0</v>
      </c>
      <c r="G121" s="92">
        <f>'Resposta-Oport'!K123</f>
        <v>0</v>
      </c>
      <c r="H121" s="140">
        <f t="shared" si="12"/>
        <v>0</v>
      </c>
      <c r="I121" s="140">
        <f t="shared" si="13"/>
        <v>0</v>
      </c>
      <c r="J121" s="141">
        <f t="shared" si="14"/>
      </c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</row>
    <row r="122" spans="1:64" s="96" customFormat="1" ht="12.75">
      <c r="A122" s="97">
        <f t="shared" si="15"/>
        <v>114</v>
      </c>
      <c r="B122" s="351">
        <f>'Oport-Pré-Resposta'!B122</f>
        <v>0</v>
      </c>
      <c r="C122" s="100">
        <f>'Oport-Pré-Resposta'!C122</f>
        <v>0</v>
      </c>
      <c r="D122" s="100">
        <f>'Oport-Pré-Resposta'!D122</f>
        <v>0</v>
      </c>
      <c r="E122" s="100">
        <f>'Oport-Pré-Resposta'!E122</f>
        <v>0</v>
      </c>
      <c r="F122" s="99">
        <f>'Resposta-Oport'!J124</f>
        <v>0</v>
      </c>
      <c r="G122" s="92">
        <f>'Resposta-Oport'!K124</f>
        <v>0</v>
      </c>
      <c r="H122" s="140">
        <f t="shared" si="12"/>
        <v>0</v>
      </c>
      <c r="I122" s="140">
        <f t="shared" si="13"/>
        <v>0</v>
      </c>
      <c r="J122" s="141">
        <f t="shared" si="14"/>
      </c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</row>
    <row r="123" spans="1:64" s="96" customFormat="1" ht="12.75">
      <c r="A123" s="97">
        <f t="shared" si="15"/>
        <v>115</v>
      </c>
      <c r="B123" s="351">
        <f>'Oport-Pré-Resposta'!B123</f>
        <v>0</v>
      </c>
      <c r="C123" s="100">
        <f>'Oport-Pré-Resposta'!C123</f>
        <v>0</v>
      </c>
      <c r="D123" s="100">
        <f>'Oport-Pré-Resposta'!D123</f>
        <v>0</v>
      </c>
      <c r="E123" s="100">
        <f>'Oport-Pré-Resposta'!E123</f>
        <v>0</v>
      </c>
      <c r="F123" s="99">
        <f>'Resposta-Oport'!J125</f>
        <v>0</v>
      </c>
      <c r="G123" s="92">
        <f>'Resposta-Oport'!K125</f>
        <v>0</v>
      </c>
      <c r="H123" s="140">
        <f t="shared" si="12"/>
        <v>0</v>
      </c>
      <c r="I123" s="140">
        <f t="shared" si="13"/>
        <v>0</v>
      </c>
      <c r="J123" s="141">
        <f t="shared" si="14"/>
      </c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</row>
    <row r="124" spans="1:64" s="96" customFormat="1" ht="12.75">
      <c r="A124" s="97">
        <f t="shared" si="15"/>
        <v>116</v>
      </c>
      <c r="B124" s="351">
        <f>'Oport-Pré-Resposta'!B124</f>
        <v>0</v>
      </c>
      <c r="C124" s="100">
        <f>'Oport-Pré-Resposta'!C124</f>
        <v>0</v>
      </c>
      <c r="D124" s="100">
        <f>'Oport-Pré-Resposta'!D124</f>
        <v>0</v>
      </c>
      <c r="E124" s="100">
        <f>'Oport-Pré-Resposta'!E124</f>
        <v>0</v>
      </c>
      <c r="F124" s="99">
        <f>'Resposta-Oport'!J126</f>
        <v>0</v>
      </c>
      <c r="G124" s="92">
        <f>'Resposta-Oport'!K126</f>
        <v>0</v>
      </c>
      <c r="H124" s="140">
        <f t="shared" si="12"/>
        <v>0</v>
      </c>
      <c r="I124" s="140">
        <f t="shared" si="13"/>
        <v>0</v>
      </c>
      <c r="J124" s="141">
        <f t="shared" si="14"/>
      </c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</row>
    <row r="125" spans="1:64" s="96" customFormat="1" ht="12.75">
      <c r="A125" s="97">
        <f t="shared" si="15"/>
        <v>117</v>
      </c>
      <c r="B125" s="351">
        <f>'Oport-Pré-Resposta'!B125</f>
        <v>0</v>
      </c>
      <c r="C125" s="100">
        <f>'Oport-Pré-Resposta'!C125</f>
        <v>0</v>
      </c>
      <c r="D125" s="100">
        <f>'Oport-Pré-Resposta'!D125</f>
        <v>0</v>
      </c>
      <c r="E125" s="100">
        <f>'Oport-Pré-Resposta'!E125</f>
        <v>0</v>
      </c>
      <c r="F125" s="99">
        <f>'Resposta-Oport'!J127</f>
        <v>0</v>
      </c>
      <c r="G125" s="92">
        <f>'Resposta-Oport'!K127</f>
        <v>0</v>
      </c>
      <c r="H125" s="140">
        <f t="shared" si="12"/>
        <v>0</v>
      </c>
      <c r="I125" s="140">
        <f t="shared" si="13"/>
        <v>0</v>
      </c>
      <c r="J125" s="141">
        <f t="shared" si="14"/>
      </c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</row>
    <row r="126" spans="1:64" s="96" customFormat="1" ht="12.75">
      <c r="A126" s="97">
        <f t="shared" si="15"/>
        <v>118</v>
      </c>
      <c r="B126" s="351">
        <f>'Oport-Pré-Resposta'!B126</f>
        <v>0</v>
      </c>
      <c r="C126" s="100">
        <f>'Oport-Pré-Resposta'!C126</f>
        <v>0</v>
      </c>
      <c r="D126" s="100">
        <f>'Oport-Pré-Resposta'!D126</f>
        <v>0</v>
      </c>
      <c r="E126" s="100">
        <f>'Oport-Pré-Resposta'!E126</f>
        <v>0</v>
      </c>
      <c r="F126" s="99">
        <f>'Resposta-Oport'!J128</f>
        <v>0</v>
      </c>
      <c r="G126" s="92">
        <f>'Resposta-Oport'!K128</f>
        <v>0</v>
      </c>
      <c r="H126" s="140">
        <f t="shared" si="12"/>
        <v>0</v>
      </c>
      <c r="I126" s="140">
        <f t="shared" si="13"/>
        <v>0</v>
      </c>
      <c r="J126" s="141">
        <f t="shared" si="14"/>
      </c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</row>
    <row r="127" spans="1:64" s="96" customFormat="1" ht="12.75">
      <c r="A127" s="97">
        <f t="shared" si="15"/>
        <v>119</v>
      </c>
      <c r="B127" s="351">
        <f>'Oport-Pré-Resposta'!B127</f>
        <v>0</v>
      </c>
      <c r="C127" s="100">
        <f>'Oport-Pré-Resposta'!C127</f>
        <v>0</v>
      </c>
      <c r="D127" s="100">
        <f>'Oport-Pré-Resposta'!D127</f>
        <v>0</v>
      </c>
      <c r="E127" s="100">
        <f>'Oport-Pré-Resposta'!E127</f>
        <v>0</v>
      </c>
      <c r="F127" s="99">
        <f>'Resposta-Oport'!J129</f>
        <v>0</v>
      </c>
      <c r="G127" s="92">
        <f>'Resposta-Oport'!K129</f>
        <v>0</v>
      </c>
      <c r="H127" s="140">
        <f t="shared" si="12"/>
        <v>0</v>
      </c>
      <c r="I127" s="140">
        <f t="shared" si="13"/>
        <v>0</v>
      </c>
      <c r="J127" s="141">
        <f t="shared" si="14"/>
      </c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  <c r="BK127" s="95"/>
      <c r="BL127" s="95"/>
    </row>
    <row r="128" spans="1:64" s="96" customFormat="1" ht="12.75">
      <c r="A128" s="97">
        <f t="shared" si="15"/>
        <v>120</v>
      </c>
      <c r="B128" s="351">
        <f>'Oport-Pré-Resposta'!B128</f>
        <v>0</v>
      </c>
      <c r="C128" s="100">
        <f>'Oport-Pré-Resposta'!C128</f>
        <v>0</v>
      </c>
      <c r="D128" s="100">
        <f>'Oport-Pré-Resposta'!D128</f>
        <v>0</v>
      </c>
      <c r="E128" s="100">
        <f>'Oport-Pré-Resposta'!E128</f>
        <v>0</v>
      </c>
      <c r="F128" s="99">
        <f>'Resposta-Oport'!J130</f>
        <v>0</v>
      </c>
      <c r="G128" s="92">
        <f>'Resposta-Oport'!K130</f>
        <v>0</v>
      </c>
      <c r="H128" s="140">
        <f t="shared" si="12"/>
        <v>0</v>
      </c>
      <c r="I128" s="140">
        <f t="shared" si="13"/>
        <v>0</v>
      </c>
      <c r="J128" s="141">
        <f t="shared" si="14"/>
      </c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5"/>
      <c r="BI128" s="95"/>
      <c r="BJ128" s="95"/>
      <c r="BK128" s="95"/>
      <c r="BL128" s="95"/>
    </row>
    <row r="129" spans="1:64" s="96" customFormat="1" ht="12.75">
      <c r="A129" s="97">
        <f t="shared" si="15"/>
        <v>121</v>
      </c>
      <c r="B129" s="351">
        <f>'Oport-Pré-Resposta'!B129</f>
        <v>0</v>
      </c>
      <c r="C129" s="100">
        <f>'Oport-Pré-Resposta'!C129</f>
        <v>0</v>
      </c>
      <c r="D129" s="100">
        <f>'Oport-Pré-Resposta'!D129</f>
        <v>0</v>
      </c>
      <c r="E129" s="100">
        <f>'Oport-Pré-Resposta'!E129</f>
        <v>0</v>
      </c>
      <c r="F129" s="99">
        <f>'Resposta-Oport'!J131</f>
        <v>0</v>
      </c>
      <c r="G129" s="92">
        <f>'Resposta-Oport'!K131</f>
        <v>0</v>
      </c>
      <c r="H129" s="140">
        <f t="shared" si="12"/>
        <v>0</v>
      </c>
      <c r="I129" s="140">
        <f t="shared" si="13"/>
        <v>0</v>
      </c>
      <c r="J129" s="141">
        <f t="shared" si="14"/>
      </c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</row>
    <row r="130" spans="1:64" s="96" customFormat="1" ht="12.75">
      <c r="A130" s="97">
        <f t="shared" si="15"/>
        <v>122</v>
      </c>
      <c r="B130" s="351">
        <f>'Oport-Pré-Resposta'!B130</f>
        <v>0</v>
      </c>
      <c r="C130" s="100">
        <f>'Oport-Pré-Resposta'!C130</f>
        <v>0</v>
      </c>
      <c r="D130" s="100">
        <f>'Oport-Pré-Resposta'!D130</f>
        <v>0</v>
      </c>
      <c r="E130" s="100">
        <f>'Oport-Pré-Resposta'!E130</f>
        <v>0</v>
      </c>
      <c r="F130" s="99">
        <f>'Resposta-Oport'!J132</f>
        <v>0</v>
      </c>
      <c r="G130" s="92">
        <f>'Resposta-Oport'!K132</f>
        <v>0</v>
      </c>
      <c r="H130" s="140">
        <f t="shared" si="12"/>
        <v>0</v>
      </c>
      <c r="I130" s="140">
        <f t="shared" si="13"/>
        <v>0</v>
      </c>
      <c r="J130" s="141">
        <f t="shared" si="14"/>
      </c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</row>
    <row r="131" spans="1:64" s="96" customFormat="1" ht="12.75">
      <c r="A131" s="97">
        <f t="shared" si="15"/>
        <v>123</v>
      </c>
      <c r="B131" s="351">
        <f>'Oport-Pré-Resposta'!B131</f>
        <v>0</v>
      </c>
      <c r="C131" s="100">
        <f>'Oport-Pré-Resposta'!C131</f>
        <v>0</v>
      </c>
      <c r="D131" s="100">
        <f>'Oport-Pré-Resposta'!D131</f>
        <v>0</v>
      </c>
      <c r="E131" s="100">
        <f>'Oport-Pré-Resposta'!E131</f>
        <v>0</v>
      </c>
      <c r="F131" s="99">
        <f>'Resposta-Oport'!J133</f>
        <v>0</v>
      </c>
      <c r="G131" s="92">
        <f>'Resposta-Oport'!K133</f>
        <v>0</v>
      </c>
      <c r="H131" s="140">
        <f t="shared" si="12"/>
        <v>0</v>
      </c>
      <c r="I131" s="140">
        <f t="shared" si="13"/>
        <v>0</v>
      </c>
      <c r="J131" s="141">
        <f t="shared" si="14"/>
      </c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</row>
    <row r="132" spans="1:64" s="96" customFormat="1" ht="12.75">
      <c r="A132" s="97">
        <f t="shared" si="15"/>
        <v>124</v>
      </c>
      <c r="B132" s="351">
        <f>'Oport-Pré-Resposta'!B132</f>
        <v>0</v>
      </c>
      <c r="C132" s="100">
        <f>'Oport-Pré-Resposta'!C132</f>
        <v>0</v>
      </c>
      <c r="D132" s="100">
        <f>'Oport-Pré-Resposta'!D132</f>
        <v>0</v>
      </c>
      <c r="E132" s="100">
        <f>'Oport-Pré-Resposta'!E132</f>
        <v>0</v>
      </c>
      <c r="F132" s="99">
        <f>'Resposta-Oport'!J134</f>
        <v>0</v>
      </c>
      <c r="G132" s="92">
        <f>'Resposta-Oport'!K134</f>
        <v>0</v>
      </c>
      <c r="H132" s="140">
        <f t="shared" si="12"/>
        <v>0</v>
      </c>
      <c r="I132" s="140">
        <f t="shared" si="13"/>
        <v>0</v>
      </c>
      <c r="J132" s="141">
        <f t="shared" si="14"/>
      </c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</row>
    <row r="133" spans="1:64" s="96" customFormat="1" ht="12.75">
      <c r="A133" s="97">
        <f t="shared" si="15"/>
        <v>125</v>
      </c>
      <c r="B133" s="351">
        <f>'Oport-Pré-Resposta'!B133</f>
        <v>0</v>
      </c>
      <c r="C133" s="100">
        <f>'Oport-Pré-Resposta'!C133</f>
        <v>0</v>
      </c>
      <c r="D133" s="100">
        <f>'Oport-Pré-Resposta'!D133</f>
        <v>0</v>
      </c>
      <c r="E133" s="100">
        <f>'Oport-Pré-Resposta'!E133</f>
        <v>0</v>
      </c>
      <c r="F133" s="99">
        <f>'Resposta-Oport'!J135</f>
        <v>0</v>
      </c>
      <c r="G133" s="92">
        <f>'Resposta-Oport'!K135</f>
        <v>0</v>
      </c>
      <c r="H133" s="140">
        <f t="shared" si="12"/>
        <v>0</v>
      </c>
      <c r="I133" s="140">
        <f t="shared" si="13"/>
        <v>0</v>
      </c>
      <c r="J133" s="141">
        <f t="shared" si="14"/>
      </c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</row>
    <row r="134" spans="1:64" s="96" customFormat="1" ht="12.75">
      <c r="A134" s="97">
        <f t="shared" si="15"/>
        <v>126</v>
      </c>
      <c r="B134" s="351">
        <f>'Oport-Pré-Resposta'!B134</f>
        <v>0</v>
      </c>
      <c r="C134" s="100">
        <f>'Oport-Pré-Resposta'!C134</f>
        <v>0</v>
      </c>
      <c r="D134" s="100">
        <f>'Oport-Pré-Resposta'!D134</f>
        <v>0</v>
      </c>
      <c r="E134" s="100">
        <f>'Oport-Pré-Resposta'!E134</f>
        <v>0</v>
      </c>
      <c r="F134" s="99">
        <f>'Resposta-Oport'!J136</f>
        <v>0</v>
      </c>
      <c r="G134" s="92">
        <f>'Resposta-Oport'!K136</f>
        <v>0</v>
      </c>
      <c r="H134" s="140">
        <f t="shared" si="12"/>
        <v>0</v>
      </c>
      <c r="I134" s="140">
        <f t="shared" si="13"/>
        <v>0</v>
      </c>
      <c r="J134" s="141">
        <f t="shared" si="14"/>
      </c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</row>
    <row r="135" spans="1:64" s="96" customFormat="1" ht="12.75">
      <c r="A135" s="97">
        <f t="shared" si="15"/>
        <v>127</v>
      </c>
      <c r="B135" s="351">
        <f>'Oport-Pré-Resposta'!B135</f>
        <v>0</v>
      </c>
      <c r="C135" s="100">
        <f>'Oport-Pré-Resposta'!C135</f>
        <v>0</v>
      </c>
      <c r="D135" s="100">
        <f>'Oport-Pré-Resposta'!D135</f>
        <v>0</v>
      </c>
      <c r="E135" s="100">
        <f>'Oport-Pré-Resposta'!E135</f>
        <v>0</v>
      </c>
      <c r="F135" s="99">
        <f>'Resposta-Oport'!J137</f>
        <v>0</v>
      </c>
      <c r="G135" s="92">
        <f>'Resposta-Oport'!K137</f>
        <v>0</v>
      </c>
      <c r="H135" s="140">
        <f t="shared" si="12"/>
        <v>0</v>
      </c>
      <c r="I135" s="140">
        <f t="shared" si="13"/>
        <v>0</v>
      </c>
      <c r="J135" s="141">
        <f t="shared" si="14"/>
      </c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</row>
    <row r="136" spans="1:64" s="96" customFormat="1" ht="12.75">
      <c r="A136" s="97">
        <f t="shared" si="15"/>
        <v>128</v>
      </c>
      <c r="B136" s="351">
        <f>'Oport-Pré-Resposta'!B136</f>
        <v>0</v>
      </c>
      <c r="C136" s="100">
        <f>'Oport-Pré-Resposta'!C136</f>
        <v>0</v>
      </c>
      <c r="D136" s="100">
        <f>'Oport-Pré-Resposta'!D136</f>
        <v>0</v>
      </c>
      <c r="E136" s="100">
        <f>'Oport-Pré-Resposta'!E136</f>
        <v>0</v>
      </c>
      <c r="F136" s="99">
        <f>'Resposta-Oport'!J138</f>
        <v>0</v>
      </c>
      <c r="G136" s="92">
        <f>'Resposta-Oport'!K138</f>
        <v>0</v>
      </c>
      <c r="H136" s="140">
        <f t="shared" si="12"/>
        <v>0</v>
      </c>
      <c r="I136" s="140">
        <f t="shared" si="13"/>
        <v>0</v>
      </c>
      <c r="J136" s="141">
        <f t="shared" si="14"/>
      </c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</row>
    <row r="137" spans="1:64" s="96" customFormat="1" ht="12.75">
      <c r="A137" s="97">
        <f t="shared" si="15"/>
        <v>129</v>
      </c>
      <c r="B137" s="351">
        <f>'Oport-Pré-Resposta'!B137</f>
        <v>0</v>
      </c>
      <c r="C137" s="100">
        <f>'Oport-Pré-Resposta'!C137</f>
        <v>0</v>
      </c>
      <c r="D137" s="100">
        <f>'Oport-Pré-Resposta'!D137</f>
        <v>0</v>
      </c>
      <c r="E137" s="100">
        <f>'Oport-Pré-Resposta'!E137</f>
        <v>0</v>
      </c>
      <c r="F137" s="99">
        <f>'Resposta-Oport'!J139</f>
        <v>0</v>
      </c>
      <c r="G137" s="92">
        <f>'Resposta-Oport'!K139</f>
        <v>0</v>
      </c>
      <c r="H137" s="140">
        <f aca="true" t="shared" si="16" ref="H137:H168">IF(F137=0,0,G137)</f>
        <v>0</v>
      </c>
      <c r="I137" s="140">
        <f aca="true" t="shared" si="17" ref="I137:I168">F137*H137</f>
        <v>0</v>
      </c>
      <c r="J137" s="141">
        <f aca="true" t="shared" si="18" ref="J137:J168">IF(I137&gt;0,RANK(I137,OportDesVE,0),"")</f>
      </c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</row>
    <row r="138" spans="1:64" s="96" customFormat="1" ht="12.75">
      <c r="A138" s="97">
        <f aca="true" t="shared" si="19" ref="A138:A169">A137+1</f>
        <v>130</v>
      </c>
      <c r="B138" s="351">
        <f>'Oport-Pré-Resposta'!B138</f>
        <v>0</v>
      </c>
      <c r="C138" s="100">
        <f>'Oport-Pré-Resposta'!C138</f>
        <v>0</v>
      </c>
      <c r="D138" s="100">
        <f>'Oport-Pré-Resposta'!D138</f>
        <v>0</v>
      </c>
      <c r="E138" s="100">
        <f>'Oport-Pré-Resposta'!E138</f>
        <v>0</v>
      </c>
      <c r="F138" s="99">
        <f>'Resposta-Oport'!J140</f>
        <v>0</v>
      </c>
      <c r="G138" s="92">
        <f>'Resposta-Oport'!K140</f>
        <v>0</v>
      </c>
      <c r="H138" s="140">
        <f t="shared" si="16"/>
        <v>0</v>
      </c>
      <c r="I138" s="140">
        <f t="shared" si="17"/>
        <v>0</v>
      </c>
      <c r="J138" s="141">
        <f t="shared" si="18"/>
      </c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</row>
    <row r="139" spans="1:64" s="96" customFormat="1" ht="12.75">
      <c r="A139" s="97">
        <f t="shared" si="19"/>
        <v>131</v>
      </c>
      <c r="B139" s="351">
        <f>'Oport-Pré-Resposta'!B139</f>
        <v>0</v>
      </c>
      <c r="C139" s="100">
        <f>'Oport-Pré-Resposta'!C139</f>
        <v>0</v>
      </c>
      <c r="D139" s="100">
        <f>'Oport-Pré-Resposta'!D139</f>
        <v>0</v>
      </c>
      <c r="E139" s="100">
        <f>'Oport-Pré-Resposta'!E139</f>
        <v>0</v>
      </c>
      <c r="F139" s="99">
        <f>'Resposta-Oport'!J141</f>
        <v>0</v>
      </c>
      <c r="G139" s="92">
        <f>'Resposta-Oport'!K141</f>
        <v>0</v>
      </c>
      <c r="H139" s="140">
        <f t="shared" si="16"/>
        <v>0</v>
      </c>
      <c r="I139" s="140">
        <f t="shared" si="17"/>
        <v>0</v>
      </c>
      <c r="J139" s="141">
        <f t="shared" si="18"/>
      </c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</row>
    <row r="140" spans="1:64" s="96" customFormat="1" ht="12.75">
      <c r="A140" s="97">
        <f t="shared" si="19"/>
        <v>132</v>
      </c>
      <c r="B140" s="351">
        <f>'Oport-Pré-Resposta'!B140</f>
        <v>0</v>
      </c>
      <c r="C140" s="100">
        <f>'Oport-Pré-Resposta'!C140</f>
        <v>0</v>
      </c>
      <c r="D140" s="100">
        <f>'Oport-Pré-Resposta'!D140</f>
        <v>0</v>
      </c>
      <c r="E140" s="100">
        <f>'Oport-Pré-Resposta'!E140</f>
        <v>0</v>
      </c>
      <c r="F140" s="99">
        <f>'Resposta-Oport'!J142</f>
        <v>0</v>
      </c>
      <c r="G140" s="92">
        <f>'Resposta-Oport'!K142</f>
        <v>0</v>
      </c>
      <c r="H140" s="140">
        <f t="shared" si="16"/>
        <v>0</v>
      </c>
      <c r="I140" s="140">
        <f t="shared" si="17"/>
        <v>0</v>
      </c>
      <c r="J140" s="141">
        <f t="shared" si="18"/>
      </c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</row>
    <row r="141" spans="1:64" s="96" customFormat="1" ht="12.75">
      <c r="A141" s="97">
        <f t="shared" si="19"/>
        <v>133</v>
      </c>
      <c r="B141" s="351">
        <f>'Oport-Pré-Resposta'!B141</f>
        <v>0</v>
      </c>
      <c r="C141" s="100">
        <f>'Oport-Pré-Resposta'!C141</f>
        <v>0</v>
      </c>
      <c r="D141" s="100">
        <f>'Oport-Pré-Resposta'!D141</f>
        <v>0</v>
      </c>
      <c r="E141" s="100">
        <f>'Oport-Pré-Resposta'!E141</f>
        <v>0</v>
      </c>
      <c r="F141" s="99">
        <f>'Resposta-Oport'!J143</f>
        <v>0</v>
      </c>
      <c r="G141" s="92">
        <f>'Resposta-Oport'!K143</f>
        <v>0</v>
      </c>
      <c r="H141" s="140">
        <f t="shared" si="16"/>
        <v>0</v>
      </c>
      <c r="I141" s="140">
        <f t="shared" si="17"/>
        <v>0</v>
      </c>
      <c r="J141" s="141">
        <f t="shared" si="18"/>
      </c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</row>
    <row r="142" spans="1:64" s="96" customFormat="1" ht="12.75">
      <c r="A142" s="97">
        <f t="shared" si="19"/>
        <v>134</v>
      </c>
      <c r="B142" s="351">
        <f>'Oport-Pré-Resposta'!B142</f>
        <v>0</v>
      </c>
      <c r="C142" s="100">
        <f>'Oport-Pré-Resposta'!C142</f>
        <v>0</v>
      </c>
      <c r="D142" s="100">
        <f>'Oport-Pré-Resposta'!D142</f>
        <v>0</v>
      </c>
      <c r="E142" s="100">
        <f>'Oport-Pré-Resposta'!E142</f>
        <v>0</v>
      </c>
      <c r="F142" s="99">
        <f>'Resposta-Oport'!J144</f>
        <v>0</v>
      </c>
      <c r="G142" s="92">
        <f>'Resposta-Oport'!K144</f>
        <v>0</v>
      </c>
      <c r="H142" s="140">
        <f t="shared" si="16"/>
        <v>0</v>
      </c>
      <c r="I142" s="140">
        <f t="shared" si="17"/>
        <v>0</v>
      </c>
      <c r="J142" s="141">
        <f t="shared" si="18"/>
      </c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</row>
    <row r="143" spans="1:64" s="96" customFormat="1" ht="12.75">
      <c r="A143" s="97">
        <f t="shared" si="19"/>
        <v>135</v>
      </c>
      <c r="B143" s="351">
        <f>'Oport-Pré-Resposta'!B143</f>
        <v>0</v>
      </c>
      <c r="C143" s="100">
        <f>'Oport-Pré-Resposta'!C143</f>
        <v>0</v>
      </c>
      <c r="D143" s="100">
        <f>'Oport-Pré-Resposta'!D143</f>
        <v>0</v>
      </c>
      <c r="E143" s="100">
        <f>'Oport-Pré-Resposta'!E143</f>
        <v>0</v>
      </c>
      <c r="F143" s="99">
        <f>'Resposta-Oport'!J145</f>
        <v>0</v>
      </c>
      <c r="G143" s="92">
        <f>'Resposta-Oport'!K145</f>
        <v>0</v>
      </c>
      <c r="H143" s="140">
        <f t="shared" si="16"/>
        <v>0</v>
      </c>
      <c r="I143" s="140">
        <f t="shared" si="17"/>
        <v>0</v>
      </c>
      <c r="J143" s="141">
        <f t="shared" si="18"/>
      </c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</row>
    <row r="144" spans="1:64" s="96" customFormat="1" ht="12.75">
      <c r="A144" s="97">
        <f t="shared" si="19"/>
        <v>136</v>
      </c>
      <c r="B144" s="351">
        <f>'Oport-Pré-Resposta'!B144</f>
        <v>0</v>
      </c>
      <c r="C144" s="100">
        <f>'Oport-Pré-Resposta'!C144</f>
        <v>0</v>
      </c>
      <c r="D144" s="100">
        <f>'Oport-Pré-Resposta'!D144</f>
        <v>0</v>
      </c>
      <c r="E144" s="100">
        <f>'Oport-Pré-Resposta'!E144</f>
        <v>0</v>
      </c>
      <c r="F144" s="99">
        <f>'Resposta-Oport'!J146</f>
        <v>0</v>
      </c>
      <c r="G144" s="92">
        <f>'Resposta-Oport'!K146</f>
        <v>0</v>
      </c>
      <c r="H144" s="140">
        <f t="shared" si="16"/>
        <v>0</v>
      </c>
      <c r="I144" s="140">
        <f t="shared" si="17"/>
        <v>0</v>
      </c>
      <c r="J144" s="141">
        <f t="shared" si="18"/>
      </c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</row>
    <row r="145" spans="1:64" s="96" customFormat="1" ht="12.75">
      <c r="A145" s="97">
        <f t="shared" si="19"/>
        <v>137</v>
      </c>
      <c r="B145" s="351">
        <f>'Oport-Pré-Resposta'!B145</f>
        <v>0</v>
      </c>
      <c r="C145" s="100">
        <f>'Oport-Pré-Resposta'!C145</f>
        <v>0</v>
      </c>
      <c r="D145" s="100">
        <f>'Oport-Pré-Resposta'!D145</f>
        <v>0</v>
      </c>
      <c r="E145" s="100">
        <f>'Oport-Pré-Resposta'!E145</f>
        <v>0</v>
      </c>
      <c r="F145" s="99">
        <f>'Resposta-Oport'!J147</f>
        <v>0</v>
      </c>
      <c r="G145" s="92">
        <f>'Resposta-Oport'!K147</f>
        <v>0</v>
      </c>
      <c r="H145" s="140">
        <f t="shared" si="16"/>
        <v>0</v>
      </c>
      <c r="I145" s="140">
        <f t="shared" si="17"/>
        <v>0</v>
      </c>
      <c r="J145" s="141">
        <f t="shared" si="18"/>
      </c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</row>
    <row r="146" spans="1:64" s="96" customFormat="1" ht="12.75">
      <c r="A146" s="97">
        <f t="shared" si="19"/>
        <v>138</v>
      </c>
      <c r="B146" s="351">
        <f>'Oport-Pré-Resposta'!B146</f>
        <v>0</v>
      </c>
      <c r="C146" s="100">
        <f>'Oport-Pré-Resposta'!C146</f>
        <v>0</v>
      </c>
      <c r="D146" s="100">
        <f>'Oport-Pré-Resposta'!D146</f>
        <v>0</v>
      </c>
      <c r="E146" s="100">
        <f>'Oport-Pré-Resposta'!E146</f>
        <v>0</v>
      </c>
      <c r="F146" s="99">
        <f>'Resposta-Oport'!J148</f>
        <v>0</v>
      </c>
      <c r="G146" s="92">
        <f>'Resposta-Oport'!K148</f>
        <v>0</v>
      </c>
      <c r="H146" s="140">
        <f t="shared" si="16"/>
        <v>0</v>
      </c>
      <c r="I146" s="140">
        <f t="shared" si="17"/>
        <v>0</v>
      </c>
      <c r="J146" s="141">
        <f t="shared" si="18"/>
      </c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</row>
    <row r="147" spans="1:64" s="96" customFormat="1" ht="12.75">
      <c r="A147" s="97">
        <f t="shared" si="19"/>
        <v>139</v>
      </c>
      <c r="B147" s="351">
        <f>'Oport-Pré-Resposta'!B147</f>
        <v>0</v>
      </c>
      <c r="C147" s="100">
        <f>'Oport-Pré-Resposta'!C147</f>
        <v>0</v>
      </c>
      <c r="D147" s="100">
        <f>'Oport-Pré-Resposta'!D147</f>
        <v>0</v>
      </c>
      <c r="E147" s="100">
        <f>'Oport-Pré-Resposta'!E147</f>
        <v>0</v>
      </c>
      <c r="F147" s="99">
        <f>'Resposta-Oport'!J149</f>
        <v>0</v>
      </c>
      <c r="G147" s="92">
        <f>'Resposta-Oport'!K149</f>
        <v>0</v>
      </c>
      <c r="H147" s="140">
        <f t="shared" si="16"/>
        <v>0</v>
      </c>
      <c r="I147" s="140">
        <f t="shared" si="17"/>
        <v>0</v>
      </c>
      <c r="J147" s="141">
        <f t="shared" si="18"/>
      </c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</row>
    <row r="148" spans="1:64" s="96" customFormat="1" ht="12.75">
      <c r="A148" s="97">
        <f t="shared" si="19"/>
        <v>140</v>
      </c>
      <c r="B148" s="351">
        <f>'Oport-Pré-Resposta'!B148</f>
        <v>0</v>
      </c>
      <c r="C148" s="100">
        <f>'Oport-Pré-Resposta'!C148</f>
        <v>0</v>
      </c>
      <c r="D148" s="100">
        <f>'Oport-Pré-Resposta'!D148</f>
        <v>0</v>
      </c>
      <c r="E148" s="100">
        <f>'Oport-Pré-Resposta'!E148</f>
        <v>0</v>
      </c>
      <c r="F148" s="99">
        <f>'Resposta-Oport'!J150</f>
        <v>0</v>
      </c>
      <c r="G148" s="92">
        <f>'Resposta-Oport'!K150</f>
        <v>0</v>
      </c>
      <c r="H148" s="140">
        <f t="shared" si="16"/>
        <v>0</v>
      </c>
      <c r="I148" s="140">
        <f t="shared" si="17"/>
        <v>0</v>
      </c>
      <c r="J148" s="141">
        <f t="shared" si="18"/>
      </c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</row>
    <row r="149" spans="1:64" s="96" customFormat="1" ht="12.75">
      <c r="A149" s="97">
        <f t="shared" si="19"/>
        <v>141</v>
      </c>
      <c r="B149" s="351">
        <f>'Oport-Pré-Resposta'!B149</f>
        <v>0</v>
      </c>
      <c r="C149" s="100">
        <f>'Oport-Pré-Resposta'!C149</f>
        <v>0</v>
      </c>
      <c r="D149" s="100">
        <f>'Oport-Pré-Resposta'!D149</f>
        <v>0</v>
      </c>
      <c r="E149" s="100">
        <f>'Oport-Pré-Resposta'!E149</f>
        <v>0</v>
      </c>
      <c r="F149" s="99">
        <f>'Resposta-Oport'!J151</f>
        <v>0</v>
      </c>
      <c r="G149" s="92">
        <f>'Resposta-Oport'!K151</f>
        <v>0</v>
      </c>
      <c r="H149" s="140">
        <f t="shared" si="16"/>
        <v>0</v>
      </c>
      <c r="I149" s="140">
        <f t="shared" si="17"/>
        <v>0</v>
      </c>
      <c r="J149" s="141">
        <f t="shared" si="18"/>
      </c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</row>
    <row r="150" spans="1:64" s="96" customFormat="1" ht="12.75">
      <c r="A150" s="97">
        <f t="shared" si="19"/>
        <v>142</v>
      </c>
      <c r="B150" s="351">
        <f>'Oport-Pré-Resposta'!B150</f>
        <v>0</v>
      </c>
      <c r="C150" s="100">
        <f>'Oport-Pré-Resposta'!C150</f>
        <v>0</v>
      </c>
      <c r="D150" s="100">
        <f>'Oport-Pré-Resposta'!D150</f>
        <v>0</v>
      </c>
      <c r="E150" s="100">
        <f>'Oport-Pré-Resposta'!E150</f>
        <v>0</v>
      </c>
      <c r="F150" s="99">
        <f>'Resposta-Oport'!J152</f>
        <v>0</v>
      </c>
      <c r="G150" s="92">
        <f>'Resposta-Oport'!K152</f>
        <v>0</v>
      </c>
      <c r="H150" s="140">
        <f t="shared" si="16"/>
        <v>0</v>
      </c>
      <c r="I150" s="140">
        <f t="shared" si="17"/>
        <v>0</v>
      </c>
      <c r="J150" s="141">
        <f t="shared" si="18"/>
      </c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</row>
    <row r="151" spans="1:64" s="96" customFormat="1" ht="12.75">
      <c r="A151" s="97">
        <f t="shared" si="19"/>
        <v>143</v>
      </c>
      <c r="B151" s="351">
        <f>'Oport-Pré-Resposta'!B151</f>
        <v>0</v>
      </c>
      <c r="C151" s="100">
        <f>'Oport-Pré-Resposta'!C151</f>
        <v>0</v>
      </c>
      <c r="D151" s="100">
        <f>'Oport-Pré-Resposta'!D151</f>
        <v>0</v>
      </c>
      <c r="E151" s="100">
        <f>'Oport-Pré-Resposta'!E151</f>
        <v>0</v>
      </c>
      <c r="F151" s="99">
        <f>'Resposta-Oport'!J153</f>
        <v>0</v>
      </c>
      <c r="G151" s="92">
        <f>'Resposta-Oport'!K153</f>
        <v>0</v>
      </c>
      <c r="H151" s="140">
        <f t="shared" si="16"/>
        <v>0</v>
      </c>
      <c r="I151" s="140">
        <f t="shared" si="17"/>
        <v>0</v>
      </c>
      <c r="J151" s="141">
        <f t="shared" si="18"/>
      </c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5"/>
    </row>
    <row r="152" spans="1:64" s="96" customFormat="1" ht="12.75">
      <c r="A152" s="97">
        <f t="shared" si="19"/>
        <v>144</v>
      </c>
      <c r="B152" s="351">
        <f>'Oport-Pré-Resposta'!B152</f>
        <v>0</v>
      </c>
      <c r="C152" s="100">
        <f>'Oport-Pré-Resposta'!C152</f>
        <v>0</v>
      </c>
      <c r="D152" s="100">
        <f>'Oport-Pré-Resposta'!D152</f>
        <v>0</v>
      </c>
      <c r="E152" s="100">
        <f>'Oport-Pré-Resposta'!E152</f>
        <v>0</v>
      </c>
      <c r="F152" s="99">
        <f>'Resposta-Oport'!J154</f>
        <v>0</v>
      </c>
      <c r="G152" s="92">
        <f>'Resposta-Oport'!K154</f>
        <v>0</v>
      </c>
      <c r="H152" s="140">
        <f t="shared" si="16"/>
        <v>0</v>
      </c>
      <c r="I152" s="140">
        <f t="shared" si="17"/>
        <v>0</v>
      </c>
      <c r="J152" s="141">
        <f t="shared" si="18"/>
      </c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5"/>
      <c r="BL152" s="95"/>
    </row>
    <row r="153" spans="1:64" s="96" customFormat="1" ht="12.75">
      <c r="A153" s="97">
        <f t="shared" si="19"/>
        <v>145</v>
      </c>
      <c r="B153" s="351">
        <f>'Oport-Pré-Resposta'!B153</f>
        <v>0</v>
      </c>
      <c r="C153" s="100">
        <f>'Oport-Pré-Resposta'!C153</f>
        <v>0</v>
      </c>
      <c r="D153" s="100">
        <f>'Oport-Pré-Resposta'!D153</f>
        <v>0</v>
      </c>
      <c r="E153" s="100">
        <f>'Oport-Pré-Resposta'!E153</f>
        <v>0</v>
      </c>
      <c r="F153" s="99">
        <f>'Resposta-Oport'!J155</f>
        <v>0</v>
      </c>
      <c r="G153" s="92">
        <f>'Resposta-Oport'!K155</f>
        <v>0</v>
      </c>
      <c r="H153" s="140">
        <f t="shared" si="16"/>
        <v>0</v>
      </c>
      <c r="I153" s="140">
        <f t="shared" si="17"/>
        <v>0</v>
      </c>
      <c r="J153" s="141">
        <f t="shared" si="18"/>
      </c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</row>
    <row r="154" spans="1:64" s="96" customFormat="1" ht="12.75">
      <c r="A154" s="97">
        <f t="shared" si="19"/>
        <v>146</v>
      </c>
      <c r="B154" s="351">
        <f>'Oport-Pré-Resposta'!B154</f>
        <v>0</v>
      </c>
      <c r="C154" s="100">
        <f>'Oport-Pré-Resposta'!C154</f>
        <v>0</v>
      </c>
      <c r="D154" s="100">
        <f>'Oport-Pré-Resposta'!D154</f>
        <v>0</v>
      </c>
      <c r="E154" s="100">
        <f>'Oport-Pré-Resposta'!E154</f>
        <v>0</v>
      </c>
      <c r="F154" s="99">
        <f>'Resposta-Oport'!J156</f>
        <v>0</v>
      </c>
      <c r="G154" s="92">
        <f>'Resposta-Oport'!K156</f>
        <v>0</v>
      </c>
      <c r="H154" s="140">
        <f t="shared" si="16"/>
        <v>0</v>
      </c>
      <c r="I154" s="140">
        <f t="shared" si="17"/>
        <v>0</v>
      </c>
      <c r="J154" s="141">
        <f t="shared" si="18"/>
      </c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</row>
    <row r="155" spans="1:64" s="96" customFormat="1" ht="12.75">
      <c r="A155" s="97">
        <f t="shared" si="19"/>
        <v>147</v>
      </c>
      <c r="B155" s="351">
        <f>'Oport-Pré-Resposta'!B155</f>
        <v>0</v>
      </c>
      <c r="C155" s="100">
        <f>'Oport-Pré-Resposta'!C155</f>
        <v>0</v>
      </c>
      <c r="D155" s="100">
        <f>'Oport-Pré-Resposta'!D155</f>
        <v>0</v>
      </c>
      <c r="E155" s="100">
        <f>'Oport-Pré-Resposta'!E155</f>
        <v>0</v>
      </c>
      <c r="F155" s="99">
        <f>'Resposta-Oport'!J157</f>
        <v>0</v>
      </c>
      <c r="G155" s="92">
        <f>'Resposta-Oport'!K157</f>
        <v>0</v>
      </c>
      <c r="H155" s="140">
        <f t="shared" si="16"/>
        <v>0</v>
      </c>
      <c r="I155" s="140">
        <f t="shared" si="17"/>
        <v>0</v>
      </c>
      <c r="J155" s="141">
        <f t="shared" si="18"/>
      </c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</row>
    <row r="156" spans="1:64" s="96" customFormat="1" ht="12.75">
      <c r="A156" s="97">
        <f t="shared" si="19"/>
        <v>148</v>
      </c>
      <c r="B156" s="351">
        <f>'Oport-Pré-Resposta'!B156</f>
        <v>0</v>
      </c>
      <c r="C156" s="100">
        <f>'Oport-Pré-Resposta'!C156</f>
        <v>0</v>
      </c>
      <c r="D156" s="100">
        <f>'Oport-Pré-Resposta'!D156</f>
        <v>0</v>
      </c>
      <c r="E156" s="100">
        <f>'Oport-Pré-Resposta'!E156</f>
        <v>0</v>
      </c>
      <c r="F156" s="99">
        <f>'Resposta-Oport'!J158</f>
        <v>0</v>
      </c>
      <c r="G156" s="92">
        <f>'Resposta-Oport'!K158</f>
        <v>0</v>
      </c>
      <c r="H156" s="140">
        <f t="shared" si="16"/>
        <v>0</v>
      </c>
      <c r="I156" s="140">
        <f t="shared" si="17"/>
        <v>0</v>
      </c>
      <c r="J156" s="141">
        <f t="shared" si="18"/>
      </c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</row>
    <row r="157" spans="1:64" s="96" customFormat="1" ht="12.75">
      <c r="A157" s="97">
        <f t="shared" si="19"/>
        <v>149</v>
      </c>
      <c r="B157" s="351">
        <f>'Oport-Pré-Resposta'!B157</f>
        <v>0</v>
      </c>
      <c r="C157" s="100">
        <f>'Oport-Pré-Resposta'!C157</f>
        <v>0</v>
      </c>
      <c r="D157" s="100">
        <f>'Oport-Pré-Resposta'!D157</f>
        <v>0</v>
      </c>
      <c r="E157" s="100">
        <f>'Oport-Pré-Resposta'!E157</f>
        <v>0</v>
      </c>
      <c r="F157" s="99">
        <f>'Resposta-Oport'!J159</f>
        <v>0</v>
      </c>
      <c r="G157" s="92">
        <f>'Resposta-Oport'!K159</f>
        <v>0</v>
      </c>
      <c r="H157" s="140">
        <f t="shared" si="16"/>
        <v>0</v>
      </c>
      <c r="I157" s="140">
        <f t="shared" si="17"/>
        <v>0</v>
      </c>
      <c r="J157" s="141">
        <f t="shared" si="18"/>
      </c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</row>
    <row r="158" spans="1:64" s="96" customFormat="1" ht="12.75">
      <c r="A158" s="97">
        <f t="shared" si="19"/>
        <v>150</v>
      </c>
      <c r="B158" s="351">
        <f>'Oport-Pré-Resposta'!B158</f>
        <v>0</v>
      </c>
      <c r="C158" s="100">
        <f>'Oport-Pré-Resposta'!C158</f>
        <v>0</v>
      </c>
      <c r="D158" s="100">
        <f>'Oport-Pré-Resposta'!D158</f>
        <v>0</v>
      </c>
      <c r="E158" s="100">
        <f>'Oport-Pré-Resposta'!E158</f>
        <v>0</v>
      </c>
      <c r="F158" s="99">
        <f>'Resposta-Oport'!J160</f>
        <v>0</v>
      </c>
      <c r="G158" s="92">
        <f>'Resposta-Oport'!K160</f>
        <v>0</v>
      </c>
      <c r="H158" s="140">
        <f t="shared" si="16"/>
        <v>0</v>
      </c>
      <c r="I158" s="140">
        <f t="shared" si="17"/>
        <v>0</v>
      </c>
      <c r="J158" s="141">
        <f t="shared" si="18"/>
      </c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</row>
    <row r="159" spans="1:64" s="96" customFormat="1" ht="12.75">
      <c r="A159" s="97">
        <f t="shared" si="19"/>
        <v>151</v>
      </c>
      <c r="B159" s="351">
        <f>'Oport-Pré-Resposta'!B159</f>
        <v>0</v>
      </c>
      <c r="C159" s="100">
        <f>'Oport-Pré-Resposta'!C159</f>
        <v>0</v>
      </c>
      <c r="D159" s="100">
        <f>'Oport-Pré-Resposta'!D159</f>
        <v>0</v>
      </c>
      <c r="E159" s="100">
        <f>'Oport-Pré-Resposta'!E159</f>
        <v>0</v>
      </c>
      <c r="F159" s="99">
        <f>'Resposta-Oport'!J161</f>
        <v>0</v>
      </c>
      <c r="G159" s="92">
        <f>'Resposta-Oport'!K161</f>
        <v>0</v>
      </c>
      <c r="H159" s="140">
        <f t="shared" si="16"/>
        <v>0</v>
      </c>
      <c r="I159" s="140">
        <f t="shared" si="17"/>
        <v>0</v>
      </c>
      <c r="J159" s="141">
        <f t="shared" si="18"/>
      </c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</row>
    <row r="160" spans="1:64" s="96" customFormat="1" ht="12.75">
      <c r="A160" s="97">
        <f t="shared" si="19"/>
        <v>152</v>
      </c>
      <c r="B160" s="351">
        <f>'Oport-Pré-Resposta'!B160</f>
        <v>0</v>
      </c>
      <c r="C160" s="100">
        <f>'Oport-Pré-Resposta'!C160</f>
        <v>0</v>
      </c>
      <c r="D160" s="100">
        <f>'Oport-Pré-Resposta'!D160</f>
        <v>0</v>
      </c>
      <c r="E160" s="100">
        <f>'Oport-Pré-Resposta'!E160</f>
        <v>0</v>
      </c>
      <c r="F160" s="99">
        <f>'Resposta-Oport'!J162</f>
        <v>0</v>
      </c>
      <c r="G160" s="92">
        <f>'Resposta-Oport'!K162</f>
        <v>0</v>
      </c>
      <c r="H160" s="140">
        <f t="shared" si="16"/>
        <v>0</v>
      </c>
      <c r="I160" s="140">
        <f t="shared" si="17"/>
        <v>0</v>
      </c>
      <c r="J160" s="141">
        <f t="shared" si="18"/>
      </c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</row>
    <row r="161" spans="1:64" s="96" customFormat="1" ht="12.75">
      <c r="A161" s="97">
        <f t="shared" si="19"/>
        <v>153</v>
      </c>
      <c r="B161" s="351">
        <f>'Oport-Pré-Resposta'!B161</f>
        <v>0</v>
      </c>
      <c r="C161" s="100">
        <f>'Oport-Pré-Resposta'!C161</f>
        <v>0</v>
      </c>
      <c r="D161" s="100">
        <f>'Oport-Pré-Resposta'!D161</f>
        <v>0</v>
      </c>
      <c r="E161" s="100">
        <f>'Oport-Pré-Resposta'!E161</f>
        <v>0</v>
      </c>
      <c r="F161" s="99">
        <f>'Resposta-Oport'!J163</f>
        <v>0</v>
      </c>
      <c r="G161" s="92">
        <f>'Resposta-Oport'!K163</f>
        <v>0</v>
      </c>
      <c r="H161" s="140">
        <f t="shared" si="16"/>
        <v>0</v>
      </c>
      <c r="I161" s="140">
        <f t="shared" si="17"/>
        <v>0</v>
      </c>
      <c r="J161" s="141">
        <f t="shared" si="18"/>
      </c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</row>
    <row r="162" spans="1:64" s="96" customFormat="1" ht="12.75">
      <c r="A162" s="97">
        <f t="shared" si="19"/>
        <v>154</v>
      </c>
      <c r="B162" s="351">
        <f>'Oport-Pré-Resposta'!B162</f>
        <v>0</v>
      </c>
      <c r="C162" s="100">
        <f>'Oport-Pré-Resposta'!C162</f>
        <v>0</v>
      </c>
      <c r="D162" s="100">
        <f>'Oport-Pré-Resposta'!D162</f>
        <v>0</v>
      </c>
      <c r="E162" s="100">
        <f>'Oport-Pré-Resposta'!E162</f>
        <v>0</v>
      </c>
      <c r="F162" s="99">
        <f>'Resposta-Oport'!J164</f>
        <v>0</v>
      </c>
      <c r="G162" s="92">
        <f>'Resposta-Oport'!K164</f>
        <v>0</v>
      </c>
      <c r="H162" s="140">
        <f t="shared" si="16"/>
        <v>0</v>
      </c>
      <c r="I162" s="140">
        <f t="shared" si="17"/>
        <v>0</v>
      </c>
      <c r="J162" s="141">
        <f t="shared" si="18"/>
      </c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  <c r="BF162" s="95"/>
      <c r="BG162" s="95"/>
      <c r="BH162" s="95"/>
      <c r="BI162" s="95"/>
      <c r="BJ162" s="95"/>
      <c r="BK162" s="95"/>
      <c r="BL162" s="95"/>
    </row>
    <row r="163" spans="1:64" s="96" customFormat="1" ht="12.75">
      <c r="A163" s="97">
        <f t="shared" si="19"/>
        <v>155</v>
      </c>
      <c r="B163" s="351">
        <f>'Oport-Pré-Resposta'!B163</f>
        <v>0</v>
      </c>
      <c r="C163" s="100">
        <f>'Oport-Pré-Resposta'!C163</f>
        <v>0</v>
      </c>
      <c r="D163" s="100">
        <f>'Oport-Pré-Resposta'!D163</f>
        <v>0</v>
      </c>
      <c r="E163" s="100">
        <f>'Oport-Pré-Resposta'!E163</f>
        <v>0</v>
      </c>
      <c r="F163" s="99">
        <f>'Resposta-Oport'!J165</f>
        <v>0</v>
      </c>
      <c r="G163" s="92">
        <f>'Resposta-Oport'!K165</f>
        <v>0</v>
      </c>
      <c r="H163" s="140">
        <f t="shared" si="16"/>
        <v>0</v>
      </c>
      <c r="I163" s="140">
        <f t="shared" si="17"/>
        <v>0</v>
      </c>
      <c r="J163" s="141">
        <f t="shared" si="18"/>
      </c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</row>
    <row r="164" spans="1:64" s="96" customFormat="1" ht="12.75">
      <c r="A164" s="97">
        <f t="shared" si="19"/>
        <v>156</v>
      </c>
      <c r="B164" s="351">
        <f>'Oport-Pré-Resposta'!B164</f>
        <v>0</v>
      </c>
      <c r="C164" s="100">
        <f>'Oport-Pré-Resposta'!C164</f>
        <v>0</v>
      </c>
      <c r="D164" s="100">
        <f>'Oport-Pré-Resposta'!D164</f>
        <v>0</v>
      </c>
      <c r="E164" s="100">
        <f>'Oport-Pré-Resposta'!E164</f>
        <v>0</v>
      </c>
      <c r="F164" s="99">
        <f>'Resposta-Oport'!J166</f>
        <v>0</v>
      </c>
      <c r="G164" s="92">
        <f>'Resposta-Oport'!K166</f>
        <v>0</v>
      </c>
      <c r="H164" s="140">
        <f t="shared" si="16"/>
        <v>0</v>
      </c>
      <c r="I164" s="140">
        <f t="shared" si="17"/>
        <v>0</v>
      </c>
      <c r="J164" s="141">
        <f t="shared" si="18"/>
      </c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</row>
    <row r="165" spans="1:64" s="96" customFormat="1" ht="12.75">
      <c r="A165" s="97">
        <f t="shared" si="19"/>
        <v>157</v>
      </c>
      <c r="B165" s="351">
        <f>'Oport-Pré-Resposta'!B165</f>
        <v>0</v>
      </c>
      <c r="C165" s="100">
        <f>'Oport-Pré-Resposta'!C165</f>
        <v>0</v>
      </c>
      <c r="D165" s="100">
        <f>'Oport-Pré-Resposta'!D165</f>
        <v>0</v>
      </c>
      <c r="E165" s="100">
        <f>'Oport-Pré-Resposta'!E165</f>
        <v>0</v>
      </c>
      <c r="F165" s="99">
        <f>'Resposta-Oport'!J167</f>
        <v>0</v>
      </c>
      <c r="G165" s="92">
        <f>'Resposta-Oport'!K167</f>
        <v>0</v>
      </c>
      <c r="H165" s="140">
        <f t="shared" si="16"/>
        <v>0</v>
      </c>
      <c r="I165" s="140">
        <f t="shared" si="17"/>
        <v>0</v>
      </c>
      <c r="J165" s="141">
        <f t="shared" si="18"/>
      </c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</row>
    <row r="166" spans="1:64" s="96" customFormat="1" ht="12.75">
      <c r="A166" s="97">
        <f t="shared" si="19"/>
        <v>158</v>
      </c>
      <c r="B166" s="351">
        <f>'Oport-Pré-Resposta'!B166</f>
        <v>0</v>
      </c>
      <c r="C166" s="100">
        <f>'Oport-Pré-Resposta'!C166</f>
        <v>0</v>
      </c>
      <c r="D166" s="100">
        <f>'Oport-Pré-Resposta'!D166</f>
        <v>0</v>
      </c>
      <c r="E166" s="100">
        <f>'Oport-Pré-Resposta'!E166</f>
        <v>0</v>
      </c>
      <c r="F166" s="99">
        <f>'Resposta-Oport'!J168</f>
        <v>0</v>
      </c>
      <c r="G166" s="92">
        <f>'Resposta-Oport'!K168</f>
        <v>0</v>
      </c>
      <c r="H166" s="140">
        <f t="shared" si="16"/>
        <v>0</v>
      </c>
      <c r="I166" s="140">
        <f t="shared" si="17"/>
        <v>0</v>
      </c>
      <c r="J166" s="141">
        <f t="shared" si="18"/>
      </c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</row>
    <row r="167" spans="1:64" s="96" customFormat="1" ht="12.75">
      <c r="A167" s="97">
        <f t="shared" si="19"/>
        <v>159</v>
      </c>
      <c r="B167" s="351">
        <f>'Oport-Pré-Resposta'!B167</f>
        <v>0</v>
      </c>
      <c r="C167" s="100">
        <f>'Oport-Pré-Resposta'!C167</f>
        <v>0</v>
      </c>
      <c r="D167" s="100">
        <f>'Oport-Pré-Resposta'!D167</f>
        <v>0</v>
      </c>
      <c r="E167" s="100">
        <f>'Oport-Pré-Resposta'!E167</f>
        <v>0</v>
      </c>
      <c r="F167" s="99">
        <f>'Resposta-Oport'!J169</f>
        <v>0</v>
      </c>
      <c r="G167" s="92">
        <f>'Resposta-Oport'!K169</f>
        <v>0</v>
      </c>
      <c r="H167" s="140">
        <f t="shared" si="16"/>
        <v>0</v>
      </c>
      <c r="I167" s="140">
        <f t="shared" si="17"/>
        <v>0</v>
      </c>
      <c r="J167" s="141">
        <f t="shared" si="18"/>
      </c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95"/>
      <c r="BA167" s="95"/>
      <c r="BB167" s="95"/>
      <c r="BC167" s="95"/>
      <c r="BD167" s="95"/>
      <c r="BE167" s="95"/>
      <c r="BF167" s="95"/>
      <c r="BG167" s="95"/>
      <c r="BH167" s="95"/>
      <c r="BI167" s="95"/>
      <c r="BJ167" s="95"/>
      <c r="BK167" s="95"/>
      <c r="BL167" s="95"/>
    </row>
    <row r="168" spans="1:64" s="96" customFormat="1" ht="12.75">
      <c r="A168" s="97">
        <f t="shared" si="19"/>
        <v>160</v>
      </c>
      <c r="B168" s="351">
        <f>'Oport-Pré-Resposta'!B168</f>
        <v>0</v>
      </c>
      <c r="C168" s="100">
        <f>'Oport-Pré-Resposta'!C168</f>
        <v>0</v>
      </c>
      <c r="D168" s="100">
        <f>'Oport-Pré-Resposta'!D168</f>
        <v>0</v>
      </c>
      <c r="E168" s="100">
        <f>'Oport-Pré-Resposta'!E168</f>
        <v>0</v>
      </c>
      <c r="F168" s="99">
        <f>'Resposta-Oport'!J170</f>
        <v>0</v>
      </c>
      <c r="G168" s="92">
        <f>'Resposta-Oport'!K170</f>
        <v>0</v>
      </c>
      <c r="H168" s="140">
        <f t="shared" si="16"/>
        <v>0</v>
      </c>
      <c r="I168" s="140">
        <f t="shared" si="17"/>
        <v>0</v>
      </c>
      <c r="J168" s="141">
        <f t="shared" si="18"/>
      </c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</row>
    <row r="169" spans="1:64" s="96" customFormat="1" ht="12.75">
      <c r="A169" s="97">
        <f t="shared" si="19"/>
        <v>161</v>
      </c>
      <c r="B169" s="351">
        <f>'Oport-Pré-Resposta'!B169</f>
        <v>0</v>
      </c>
      <c r="C169" s="100">
        <f>'Oport-Pré-Resposta'!C169</f>
        <v>0</v>
      </c>
      <c r="D169" s="100">
        <f>'Oport-Pré-Resposta'!D169</f>
        <v>0</v>
      </c>
      <c r="E169" s="100">
        <f>'Oport-Pré-Resposta'!E169</f>
        <v>0</v>
      </c>
      <c r="F169" s="99">
        <f>'Resposta-Oport'!J171</f>
        <v>0</v>
      </c>
      <c r="G169" s="92">
        <f>'Resposta-Oport'!K171</f>
        <v>0</v>
      </c>
      <c r="H169" s="140">
        <f aca="true" t="shared" si="20" ref="H169:H200">IF(F169=0,0,G169)</f>
        <v>0</v>
      </c>
      <c r="I169" s="140">
        <f aca="true" t="shared" si="21" ref="I169:I200">F169*H169</f>
        <v>0</v>
      </c>
      <c r="J169" s="141">
        <f aca="true" t="shared" si="22" ref="J169:J200">IF(I169&gt;0,RANK(I169,OportDesVE,0),"")</f>
      </c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</row>
    <row r="170" spans="1:64" s="96" customFormat="1" ht="12.75">
      <c r="A170" s="97">
        <f aca="true" t="shared" si="23" ref="A170:A201">A169+1</f>
        <v>162</v>
      </c>
      <c r="B170" s="351">
        <f>'Oport-Pré-Resposta'!B170</f>
        <v>0</v>
      </c>
      <c r="C170" s="100">
        <f>'Oport-Pré-Resposta'!C170</f>
        <v>0</v>
      </c>
      <c r="D170" s="100">
        <f>'Oport-Pré-Resposta'!D170</f>
        <v>0</v>
      </c>
      <c r="E170" s="100">
        <f>'Oport-Pré-Resposta'!E170</f>
        <v>0</v>
      </c>
      <c r="F170" s="99">
        <f>'Resposta-Oport'!J172</f>
        <v>0</v>
      </c>
      <c r="G170" s="92">
        <f>'Resposta-Oport'!K172</f>
        <v>0</v>
      </c>
      <c r="H170" s="140">
        <f t="shared" si="20"/>
        <v>0</v>
      </c>
      <c r="I170" s="140">
        <f t="shared" si="21"/>
        <v>0</v>
      </c>
      <c r="J170" s="141">
        <f t="shared" si="22"/>
      </c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</row>
    <row r="171" spans="1:64" s="96" customFormat="1" ht="12.75">
      <c r="A171" s="97">
        <f t="shared" si="23"/>
        <v>163</v>
      </c>
      <c r="B171" s="351">
        <f>'Oport-Pré-Resposta'!B171</f>
        <v>0</v>
      </c>
      <c r="C171" s="100">
        <f>'Oport-Pré-Resposta'!C171</f>
        <v>0</v>
      </c>
      <c r="D171" s="100">
        <f>'Oport-Pré-Resposta'!D171</f>
        <v>0</v>
      </c>
      <c r="E171" s="100">
        <f>'Oport-Pré-Resposta'!E171</f>
        <v>0</v>
      </c>
      <c r="F171" s="99">
        <f>'Resposta-Oport'!J173</f>
        <v>0</v>
      </c>
      <c r="G171" s="92">
        <f>'Resposta-Oport'!K173</f>
        <v>0</v>
      </c>
      <c r="H171" s="140">
        <f t="shared" si="20"/>
        <v>0</v>
      </c>
      <c r="I171" s="140">
        <f t="shared" si="21"/>
        <v>0</v>
      </c>
      <c r="J171" s="141">
        <f t="shared" si="22"/>
      </c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</row>
    <row r="172" spans="1:64" s="96" customFormat="1" ht="12.75">
      <c r="A172" s="97">
        <f t="shared" si="23"/>
        <v>164</v>
      </c>
      <c r="B172" s="351">
        <f>'Oport-Pré-Resposta'!B172</f>
        <v>0</v>
      </c>
      <c r="C172" s="100">
        <f>'Oport-Pré-Resposta'!C172</f>
        <v>0</v>
      </c>
      <c r="D172" s="100">
        <f>'Oport-Pré-Resposta'!D172</f>
        <v>0</v>
      </c>
      <c r="E172" s="100">
        <f>'Oport-Pré-Resposta'!E172</f>
        <v>0</v>
      </c>
      <c r="F172" s="99">
        <f>'Resposta-Oport'!J174</f>
        <v>0</v>
      </c>
      <c r="G172" s="92">
        <f>'Resposta-Oport'!K174</f>
        <v>0</v>
      </c>
      <c r="H172" s="140">
        <f t="shared" si="20"/>
        <v>0</v>
      </c>
      <c r="I172" s="140">
        <f t="shared" si="21"/>
        <v>0</v>
      </c>
      <c r="J172" s="141">
        <f t="shared" si="22"/>
      </c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</row>
    <row r="173" spans="1:64" s="96" customFormat="1" ht="12.75">
      <c r="A173" s="97">
        <f t="shared" si="23"/>
        <v>165</v>
      </c>
      <c r="B173" s="351">
        <f>'Oport-Pré-Resposta'!B173</f>
        <v>0</v>
      </c>
      <c r="C173" s="100">
        <f>'Oport-Pré-Resposta'!C173</f>
        <v>0</v>
      </c>
      <c r="D173" s="100">
        <f>'Oport-Pré-Resposta'!D173</f>
        <v>0</v>
      </c>
      <c r="E173" s="100">
        <f>'Oport-Pré-Resposta'!E173</f>
        <v>0</v>
      </c>
      <c r="F173" s="99">
        <f>'Resposta-Oport'!J175</f>
        <v>0</v>
      </c>
      <c r="G173" s="92">
        <f>'Resposta-Oport'!K175</f>
        <v>0</v>
      </c>
      <c r="H173" s="140">
        <f t="shared" si="20"/>
        <v>0</v>
      </c>
      <c r="I173" s="140">
        <f t="shared" si="21"/>
        <v>0</v>
      </c>
      <c r="J173" s="141">
        <f t="shared" si="22"/>
      </c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</row>
    <row r="174" spans="1:64" s="96" customFormat="1" ht="12.75">
      <c r="A174" s="97">
        <f t="shared" si="23"/>
        <v>166</v>
      </c>
      <c r="B174" s="351">
        <f>'Oport-Pré-Resposta'!B174</f>
        <v>0</v>
      </c>
      <c r="C174" s="100">
        <f>'Oport-Pré-Resposta'!C174</f>
        <v>0</v>
      </c>
      <c r="D174" s="100">
        <f>'Oport-Pré-Resposta'!D174</f>
        <v>0</v>
      </c>
      <c r="E174" s="100">
        <f>'Oport-Pré-Resposta'!E174</f>
        <v>0</v>
      </c>
      <c r="F174" s="99">
        <f>'Resposta-Oport'!J176</f>
        <v>0</v>
      </c>
      <c r="G174" s="92">
        <f>'Resposta-Oport'!K176</f>
        <v>0</v>
      </c>
      <c r="H174" s="140">
        <f t="shared" si="20"/>
        <v>0</v>
      </c>
      <c r="I174" s="140">
        <f t="shared" si="21"/>
        <v>0</v>
      </c>
      <c r="J174" s="141">
        <f t="shared" si="22"/>
      </c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5"/>
      <c r="BJ174" s="95"/>
      <c r="BK174" s="95"/>
      <c r="BL174" s="95"/>
    </row>
    <row r="175" spans="1:64" s="96" customFormat="1" ht="12.75">
      <c r="A175" s="97">
        <f t="shared" si="23"/>
        <v>167</v>
      </c>
      <c r="B175" s="351">
        <f>'Oport-Pré-Resposta'!B175</f>
        <v>0</v>
      </c>
      <c r="C175" s="100">
        <f>'Oport-Pré-Resposta'!C175</f>
        <v>0</v>
      </c>
      <c r="D175" s="100">
        <f>'Oport-Pré-Resposta'!D175</f>
        <v>0</v>
      </c>
      <c r="E175" s="100">
        <f>'Oport-Pré-Resposta'!E175</f>
        <v>0</v>
      </c>
      <c r="F175" s="99">
        <f>'Resposta-Oport'!J177</f>
        <v>0</v>
      </c>
      <c r="G175" s="92">
        <f>'Resposta-Oport'!K177</f>
        <v>0</v>
      </c>
      <c r="H175" s="140">
        <f t="shared" si="20"/>
        <v>0</v>
      </c>
      <c r="I175" s="140">
        <f t="shared" si="21"/>
        <v>0</v>
      </c>
      <c r="J175" s="141">
        <f t="shared" si="22"/>
      </c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  <c r="BE175" s="95"/>
      <c r="BF175" s="95"/>
      <c r="BG175" s="95"/>
      <c r="BH175" s="95"/>
      <c r="BI175" s="95"/>
      <c r="BJ175" s="95"/>
      <c r="BK175" s="95"/>
      <c r="BL175" s="95"/>
    </row>
    <row r="176" spans="1:64" s="96" customFormat="1" ht="12.75">
      <c r="A176" s="97">
        <f t="shared" si="23"/>
        <v>168</v>
      </c>
      <c r="B176" s="351">
        <f>'Oport-Pré-Resposta'!B176</f>
        <v>0</v>
      </c>
      <c r="C176" s="100">
        <f>'Oport-Pré-Resposta'!C176</f>
        <v>0</v>
      </c>
      <c r="D176" s="100">
        <f>'Oport-Pré-Resposta'!D176</f>
        <v>0</v>
      </c>
      <c r="E176" s="100">
        <f>'Oport-Pré-Resposta'!E176</f>
        <v>0</v>
      </c>
      <c r="F176" s="99">
        <f>'Resposta-Oport'!J178</f>
        <v>0</v>
      </c>
      <c r="G176" s="92">
        <f>'Resposta-Oport'!K178</f>
        <v>0</v>
      </c>
      <c r="H176" s="140">
        <f t="shared" si="20"/>
        <v>0</v>
      </c>
      <c r="I176" s="140">
        <f t="shared" si="21"/>
        <v>0</v>
      </c>
      <c r="J176" s="141">
        <f t="shared" si="22"/>
      </c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95"/>
      <c r="BD176" s="95"/>
      <c r="BE176" s="95"/>
      <c r="BF176" s="95"/>
      <c r="BG176" s="95"/>
      <c r="BH176" s="95"/>
      <c r="BI176" s="95"/>
      <c r="BJ176" s="95"/>
      <c r="BK176" s="95"/>
      <c r="BL176" s="95"/>
    </row>
    <row r="177" spans="1:64" s="96" customFormat="1" ht="12.75">
      <c r="A177" s="97">
        <f t="shared" si="23"/>
        <v>169</v>
      </c>
      <c r="B177" s="351">
        <f>'Oport-Pré-Resposta'!B177</f>
        <v>0</v>
      </c>
      <c r="C177" s="100">
        <f>'Oport-Pré-Resposta'!C177</f>
        <v>0</v>
      </c>
      <c r="D177" s="100">
        <f>'Oport-Pré-Resposta'!D177</f>
        <v>0</v>
      </c>
      <c r="E177" s="100">
        <f>'Oport-Pré-Resposta'!E177</f>
        <v>0</v>
      </c>
      <c r="F177" s="99">
        <f>'Resposta-Oport'!J179</f>
        <v>0</v>
      </c>
      <c r="G177" s="92">
        <f>'Resposta-Oport'!K179</f>
        <v>0</v>
      </c>
      <c r="H177" s="140">
        <f t="shared" si="20"/>
        <v>0</v>
      </c>
      <c r="I177" s="140">
        <f t="shared" si="21"/>
        <v>0</v>
      </c>
      <c r="J177" s="141">
        <f t="shared" si="22"/>
      </c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95"/>
      <c r="BD177" s="95"/>
      <c r="BE177" s="95"/>
      <c r="BF177" s="95"/>
      <c r="BG177" s="95"/>
      <c r="BH177" s="95"/>
      <c r="BI177" s="95"/>
      <c r="BJ177" s="95"/>
      <c r="BK177" s="95"/>
      <c r="BL177" s="95"/>
    </row>
    <row r="178" spans="1:64" s="96" customFormat="1" ht="12.75">
      <c r="A178" s="97">
        <f t="shared" si="23"/>
        <v>170</v>
      </c>
      <c r="B178" s="351">
        <f>'Oport-Pré-Resposta'!B178</f>
        <v>0</v>
      </c>
      <c r="C178" s="100">
        <f>'Oport-Pré-Resposta'!C178</f>
        <v>0</v>
      </c>
      <c r="D178" s="100">
        <f>'Oport-Pré-Resposta'!D178</f>
        <v>0</v>
      </c>
      <c r="E178" s="100">
        <f>'Oport-Pré-Resposta'!E178</f>
        <v>0</v>
      </c>
      <c r="F178" s="99">
        <f>'Resposta-Oport'!J180</f>
        <v>0</v>
      </c>
      <c r="G178" s="92">
        <f>'Resposta-Oport'!K180</f>
        <v>0</v>
      </c>
      <c r="H178" s="140">
        <f t="shared" si="20"/>
        <v>0</v>
      </c>
      <c r="I178" s="140">
        <f t="shared" si="21"/>
        <v>0</v>
      </c>
      <c r="J178" s="141">
        <f t="shared" si="22"/>
      </c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</row>
    <row r="179" spans="1:64" s="96" customFormat="1" ht="12.75">
      <c r="A179" s="97">
        <f t="shared" si="23"/>
        <v>171</v>
      </c>
      <c r="B179" s="351">
        <f>'Oport-Pré-Resposta'!B179</f>
        <v>0</v>
      </c>
      <c r="C179" s="100">
        <f>'Oport-Pré-Resposta'!C179</f>
        <v>0</v>
      </c>
      <c r="D179" s="100">
        <f>'Oport-Pré-Resposta'!D179</f>
        <v>0</v>
      </c>
      <c r="E179" s="100">
        <f>'Oport-Pré-Resposta'!E179</f>
        <v>0</v>
      </c>
      <c r="F179" s="99">
        <f>'Resposta-Oport'!J181</f>
        <v>0</v>
      </c>
      <c r="G179" s="92">
        <f>'Resposta-Oport'!K181</f>
        <v>0</v>
      </c>
      <c r="H179" s="140">
        <f t="shared" si="20"/>
        <v>0</v>
      </c>
      <c r="I179" s="140">
        <f t="shared" si="21"/>
        <v>0</v>
      </c>
      <c r="J179" s="141">
        <f t="shared" si="22"/>
      </c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</row>
    <row r="180" spans="1:64" s="96" customFormat="1" ht="12.75">
      <c r="A180" s="97">
        <f t="shared" si="23"/>
        <v>172</v>
      </c>
      <c r="B180" s="351">
        <f>'Oport-Pré-Resposta'!B180</f>
        <v>0</v>
      </c>
      <c r="C180" s="100">
        <f>'Oport-Pré-Resposta'!C180</f>
        <v>0</v>
      </c>
      <c r="D180" s="100">
        <f>'Oport-Pré-Resposta'!D180</f>
        <v>0</v>
      </c>
      <c r="E180" s="100">
        <f>'Oport-Pré-Resposta'!E180</f>
        <v>0</v>
      </c>
      <c r="F180" s="99">
        <f>'Resposta-Oport'!J182</f>
        <v>0</v>
      </c>
      <c r="G180" s="92">
        <f>'Resposta-Oport'!K182</f>
        <v>0</v>
      </c>
      <c r="H180" s="140">
        <f t="shared" si="20"/>
        <v>0</v>
      </c>
      <c r="I180" s="140">
        <f t="shared" si="21"/>
        <v>0</v>
      </c>
      <c r="J180" s="141">
        <f t="shared" si="22"/>
      </c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95"/>
      <c r="BD180" s="95"/>
      <c r="BE180" s="95"/>
      <c r="BF180" s="95"/>
      <c r="BG180" s="95"/>
      <c r="BH180" s="95"/>
      <c r="BI180" s="95"/>
      <c r="BJ180" s="95"/>
      <c r="BK180" s="95"/>
      <c r="BL180" s="95"/>
    </row>
    <row r="181" spans="1:64" s="96" customFormat="1" ht="12.75">
      <c r="A181" s="97">
        <f t="shared" si="23"/>
        <v>173</v>
      </c>
      <c r="B181" s="351">
        <f>'Oport-Pré-Resposta'!B181</f>
        <v>0</v>
      </c>
      <c r="C181" s="100">
        <f>'Oport-Pré-Resposta'!C181</f>
        <v>0</v>
      </c>
      <c r="D181" s="100">
        <f>'Oport-Pré-Resposta'!D181</f>
        <v>0</v>
      </c>
      <c r="E181" s="100">
        <f>'Oport-Pré-Resposta'!E181</f>
        <v>0</v>
      </c>
      <c r="F181" s="99">
        <f>'Resposta-Oport'!J183</f>
        <v>0</v>
      </c>
      <c r="G181" s="92">
        <f>'Resposta-Oport'!K183</f>
        <v>0</v>
      </c>
      <c r="H181" s="140">
        <f t="shared" si="20"/>
        <v>0</v>
      </c>
      <c r="I181" s="140">
        <f t="shared" si="21"/>
        <v>0</v>
      </c>
      <c r="J181" s="141">
        <f t="shared" si="22"/>
      </c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95"/>
      <c r="BD181" s="95"/>
      <c r="BE181" s="95"/>
      <c r="BF181" s="95"/>
      <c r="BG181" s="95"/>
      <c r="BH181" s="95"/>
      <c r="BI181" s="95"/>
      <c r="BJ181" s="95"/>
      <c r="BK181" s="95"/>
      <c r="BL181" s="95"/>
    </row>
    <row r="182" spans="1:64" s="96" customFormat="1" ht="12.75">
      <c r="A182" s="97">
        <f t="shared" si="23"/>
        <v>174</v>
      </c>
      <c r="B182" s="351">
        <f>'Oport-Pré-Resposta'!B182</f>
        <v>0</v>
      </c>
      <c r="C182" s="100">
        <f>'Oport-Pré-Resposta'!C182</f>
        <v>0</v>
      </c>
      <c r="D182" s="100">
        <f>'Oport-Pré-Resposta'!D182</f>
        <v>0</v>
      </c>
      <c r="E182" s="100">
        <f>'Oport-Pré-Resposta'!E182</f>
        <v>0</v>
      </c>
      <c r="F182" s="99">
        <f>'Resposta-Oport'!J184</f>
        <v>0</v>
      </c>
      <c r="G182" s="92">
        <f>'Resposta-Oport'!K184</f>
        <v>0</v>
      </c>
      <c r="H182" s="140">
        <f t="shared" si="20"/>
        <v>0</v>
      </c>
      <c r="I182" s="140">
        <f t="shared" si="21"/>
        <v>0</v>
      </c>
      <c r="J182" s="141">
        <f t="shared" si="22"/>
      </c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5"/>
      <c r="BJ182" s="95"/>
      <c r="BK182" s="95"/>
      <c r="BL182" s="95"/>
    </row>
    <row r="183" spans="1:64" s="96" customFormat="1" ht="12.75">
      <c r="A183" s="97">
        <f t="shared" si="23"/>
        <v>175</v>
      </c>
      <c r="B183" s="351">
        <f>'Oport-Pré-Resposta'!B183</f>
        <v>0</v>
      </c>
      <c r="C183" s="100">
        <f>'Oport-Pré-Resposta'!C183</f>
        <v>0</v>
      </c>
      <c r="D183" s="100">
        <f>'Oport-Pré-Resposta'!D183</f>
        <v>0</v>
      </c>
      <c r="E183" s="100">
        <f>'Oport-Pré-Resposta'!E183</f>
        <v>0</v>
      </c>
      <c r="F183" s="99">
        <f>'Resposta-Oport'!J185</f>
        <v>0</v>
      </c>
      <c r="G183" s="92">
        <f>'Resposta-Oport'!K185</f>
        <v>0</v>
      </c>
      <c r="H183" s="140">
        <f t="shared" si="20"/>
        <v>0</v>
      </c>
      <c r="I183" s="140">
        <f t="shared" si="21"/>
        <v>0</v>
      </c>
      <c r="J183" s="141">
        <f t="shared" si="22"/>
      </c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</row>
    <row r="184" spans="1:64" s="96" customFormat="1" ht="12.75">
      <c r="A184" s="97">
        <f t="shared" si="23"/>
        <v>176</v>
      </c>
      <c r="B184" s="351">
        <f>'Oport-Pré-Resposta'!B184</f>
        <v>0</v>
      </c>
      <c r="C184" s="100">
        <f>'Oport-Pré-Resposta'!C184</f>
        <v>0</v>
      </c>
      <c r="D184" s="100">
        <f>'Oport-Pré-Resposta'!D184</f>
        <v>0</v>
      </c>
      <c r="E184" s="100">
        <f>'Oport-Pré-Resposta'!E184</f>
        <v>0</v>
      </c>
      <c r="F184" s="99">
        <f>'Resposta-Oport'!J186</f>
        <v>0</v>
      </c>
      <c r="G184" s="92">
        <f>'Resposta-Oport'!K186</f>
        <v>0</v>
      </c>
      <c r="H184" s="140">
        <f t="shared" si="20"/>
        <v>0</v>
      </c>
      <c r="I184" s="140">
        <f t="shared" si="21"/>
        <v>0</v>
      </c>
      <c r="J184" s="141">
        <f t="shared" si="22"/>
      </c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</row>
    <row r="185" spans="1:64" s="96" customFormat="1" ht="12.75">
      <c r="A185" s="97">
        <f t="shared" si="23"/>
        <v>177</v>
      </c>
      <c r="B185" s="351">
        <f>'Oport-Pré-Resposta'!B185</f>
        <v>0</v>
      </c>
      <c r="C185" s="100">
        <f>'Oport-Pré-Resposta'!C185</f>
        <v>0</v>
      </c>
      <c r="D185" s="100">
        <f>'Oport-Pré-Resposta'!D185</f>
        <v>0</v>
      </c>
      <c r="E185" s="100">
        <f>'Oport-Pré-Resposta'!E185</f>
        <v>0</v>
      </c>
      <c r="F185" s="99">
        <f>'Resposta-Oport'!J187</f>
        <v>0</v>
      </c>
      <c r="G185" s="92">
        <f>'Resposta-Oport'!K187</f>
        <v>0</v>
      </c>
      <c r="H185" s="140">
        <f t="shared" si="20"/>
        <v>0</v>
      </c>
      <c r="I185" s="140">
        <f t="shared" si="21"/>
        <v>0</v>
      </c>
      <c r="J185" s="141">
        <f t="shared" si="22"/>
      </c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</row>
    <row r="186" spans="1:64" s="96" customFormat="1" ht="12.75">
      <c r="A186" s="97">
        <f t="shared" si="23"/>
        <v>178</v>
      </c>
      <c r="B186" s="351">
        <f>'Oport-Pré-Resposta'!B186</f>
        <v>0</v>
      </c>
      <c r="C186" s="100">
        <f>'Oport-Pré-Resposta'!C186</f>
        <v>0</v>
      </c>
      <c r="D186" s="100">
        <f>'Oport-Pré-Resposta'!D186</f>
        <v>0</v>
      </c>
      <c r="E186" s="100">
        <f>'Oport-Pré-Resposta'!E186</f>
        <v>0</v>
      </c>
      <c r="F186" s="99">
        <f>'Resposta-Oport'!J188</f>
        <v>0</v>
      </c>
      <c r="G186" s="92">
        <f>'Resposta-Oport'!K188</f>
        <v>0</v>
      </c>
      <c r="H186" s="140">
        <f t="shared" si="20"/>
        <v>0</v>
      </c>
      <c r="I186" s="140">
        <f t="shared" si="21"/>
        <v>0</v>
      </c>
      <c r="J186" s="141">
        <f t="shared" si="22"/>
      </c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</row>
    <row r="187" spans="1:64" s="96" customFormat="1" ht="12.75">
      <c r="A187" s="97">
        <f t="shared" si="23"/>
        <v>179</v>
      </c>
      <c r="B187" s="351">
        <f>'Oport-Pré-Resposta'!B187</f>
        <v>0</v>
      </c>
      <c r="C187" s="100">
        <f>'Oport-Pré-Resposta'!C187</f>
        <v>0</v>
      </c>
      <c r="D187" s="100">
        <f>'Oport-Pré-Resposta'!D187</f>
        <v>0</v>
      </c>
      <c r="E187" s="100">
        <f>'Oport-Pré-Resposta'!E187</f>
        <v>0</v>
      </c>
      <c r="F187" s="99">
        <f>'Resposta-Oport'!J189</f>
        <v>0</v>
      </c>
      <c r="G187" s="92">
        <f>'Resposta-Oport'!K189</f>
        <v>0</v>
      </c>
      <c r="H187" s="140">
        <f t="shared" si="20"/>
        <v>0</v>
      </c>
      <c r="I187" s="140">
        <f t="shared" si="21"/>
        <v>0</v>
      </c>
      <c r="J187" s="141">
        <f t="shared" si="22"/>
      </c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  <c r="AW187" s="95"/>
      <c r="AX187" s="95"/>
      <c r="AY187" s="95"/>
      <c r="AZ187" s="95"/>
      <c r="BA187" s="95"/>
      <c r="BB187" s="95"/>
      <c r="BC187" s="95"/>
      <c r="BD187" s="95"/>
      <c r="BE187" s="95"/>
      <c r="BF187" s="95"/>
      <c r="BG187" s="95"/>
      <c r="BH187" s="95"/>
      <c r="BI187" s="95"/>
      <c r="BJ187" s="95"/>
      <c r="BK187" s="95"/>
      <c r="BL187" s="95"/>
    </row>
    <row r="188" spans="1:64" s="96" customFormat="1" ht="12.75">
      <c r="A188" s="97">
        <f t="shared" si="23"/>
        <v>180</v>
      </c>
      <c r="B188" s="351">
        <f>'Oport-Pré-Resposta'!B188</f>
        <v>0</v>
      </c>
      <c r="C188" s="100">
        <f>'Oport-Pré-Resposta'!C188</f>
        <v>0</v>
      </c>
      <c r="D188" s="100">
        <f>'Oport-Pré-Resposta'!D188</f>
        <v>0</v>
      </c>
      <c r="E188" s="100">
        <f>'Oport-Pré-Resposta'!E188</f>
        <v>0</v>
      </c>
      <c r="F188" s="99">
        <f>'Resposta-Oport'!J190</f>
        <v>0</v>
      </c>
      <c r="G188" s="92">
        <f>'Resposta-Oport'!K190</f>
        <v>0</v>
      </c>
      <c r="H188" s="140">
        <f t="shared" si="20"/>
        <v>0</v>
      </c>
      <c r="I188" s="140">
        <f t="shared" si="21"/>
        <v>0</v>
      </c>
      <c r="J188" s="141">
        <f t="shared" si="22"/>
      </c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95"/>
      <c r="AY188" s="95"/>
      <c r="AZ188" s="95"/>
      <c r="BA188" s="95"/>
      <c r="BB188" s="95"/>
      <c r="BC188" s="95"/>
      <c r="BD188" s="95"/>
      <c r="BE188" s="95"/>
      <c r="BF188" s="95"/>
      <c r="BG188" s="95"/>
      <c r="BH188" s="95"/>
      <c r="BI188" s="95"/>
      <c r="BJ188" s="95"/>
      <c r="BK188" s="95"/>
      <c r="BL188" s="95"/>
    </row>
    <row r="189" spans="1:64" s="96" customFormat="1" ht="12.75">
      <c r="A189" s="97">
        <f t="shared" si="23"/>
        <v>181</v>
      </c>
      <c r="B189" s="351">
        <f>'Oport-Pré-Resposta'!B189</f>
        <v>0</v>
      </c>
      <c r="C189" s="100">
        <f>'Oport-Pré-Resposta'!C189</f>
        <v>0</v>
      </c>
      <c r="D189" s="100">
        <f>'Oport-Pré-Resposta'!D189</f>
        <v>0</v>
      </c>
      <c r="E189" s="100">
        <f>'Oport-Pré-Resposta'!E189</f>
        <v>0</v>
      </c>
      <c r="F189" s="99">
        <f>'Resposta-Oport'!J191</f>
        <v>0</v>
      </c>
      <c r="G189" s="92">
        <f>'Resposta-Oport'!K191</f>
        <v>0</v>
      </c>
      <c r="H189" s="140">
        <f t="shared" si="20"/>
        <v>0</v>
      </c>
      <c r="I189" s="140">
        <f t="shared" si="21"/>
        <v>0</v>
      </c>
      <c r="J189" s="141">
        <f t="shared" si="22"/>
      </c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95"/>
      <c r="BD189" s="95"/>
      <c r="BE189" s="95"/>
      <c r="BF189" s="95"/>
      <c r="BG189" s="95"/>
      <c r="BH189" s="95"/>
      <c r="BI189" s="95"/>
      <c r="BJ189" s="95"/>
      <c r="BK189" s="95"/>
      <c r="BL189" s="95"/>
    </row>
    <row r="190" spans="1:64" s="96" customFormat="1" ht="12.75">
      <c r="A190" s="97">
        <f t="shared" si="23"/>
        <v>182</v>
      </c>
      <c r="B190" s="351">
        <f>'Oport-Pré-Resposta'!B190</f>
        <v>0</v>
      </c>
      <c r="C190" s="100">
        <f>'Oport-Pré-Resposta'!C190</f>
        <v>0</v>
      </c>
      <c r="D190" s="100">
        <f>'Oport-Pré-Resposta'!D190</f>
        <v>0</v>
      </c>
      <c r="E190" s="100">
        <f>'Oport-Pré-Resposta'!E190</f>
        <v>0</v>
      </c>
      <c r="F190" s="99">
        <f>'Resposta-Oport'!J192</f>
        <v>0</v>
      </c>
      <c r="G190" s="92">
        <f>'Resposta-Oport'!K192</f>
        <v>0</v>
      </c>
      <c r="H190" s="140">
        <f t="shared" si="20"/>
        <v>0</v>
      </c>
      <c r="I190" s="140">
        <f t="shared" si="21"/>
        <v>0</v>
      </c>
      <c r="J190" s="141">
        <f t="shared" si="22"/>
      </c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5"/>
      <c r="BJ190" s="95"/>
      <c r="BK190" s="95"/>
      <c r="BL190" s="95"/>
    </row>
    <row r="191" spans="1:64" s="96" customFormat="1" ht="12.75">
      <c r="A191" s="97">
        <f t="shared" si="23"/>
        <v>183</v>
      </c>
      <c r="B191" s="351">
        <f>'Oport-Pré-Resposta'!B191</f>
        <v>0</v>
      </c>
      <c r="C191" s="100">
        <f>'Oport-Pré-Resposta'!C191</f>
        <v>0</v>
      </c>
      <c r="D191" s="100">
        <f>'Oport-Pré-Resposta'!D191</f>
        <v>0</v>
      </c>
      <c r="E191" s="100">
        <f>'Oport-Pré-Resposta'!E191</f>
        <v>0</v>
      </c>
      <c r="F191" s="99">
        <f>'Resposta-Oport'!J193</f>
        <v>0</v>
      </c>
      <c r="G191" s="92">
        <f>'Resposta-Oport'!K193</f>
        <v>0</v>
      </c>
      <c r="H191" s="140">
        <f t="shared" si="20"/>
        <v>0</v>
      </c>
      <c r="I191" s="140">
        <f t="shared" si="21"/>
        <v>0</v>
      </c>
      <c r="J191" s="141">
        <f t="shared" si="22"/>
      </c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</row>
    <row r="192" spans="1:64" s="96" customFormat="1" ht="12.75">
      <c r="A192" s="97">
        <f t="shared" si="23"/>
        <v>184</v>
      </c>
      <c r="B192" s="351">
        <f>'Oport-Pré-Resposta'!B192</f>
        <v>0</v>
      </c>
      <c r="C192" s="100">
        <f>'Oport-Pré-Resposta'!C192</f>
        <v>0</v>
      </c>
      <c r="D192" s="100">
        <f>'Oport-Pré-Resposta'!D192</f>
        <v>0</v>
      </c>
      <c r="E192" s="100">
        <f>'Oport-Pré-Resposta'!E192</f>
        <v>0</v>
      </c>
      <c r="F192" s="99">
        <f>'Resposta-Oport'!J194</f>
        <v>0</v>
      </c>
      <c r="G192" s="92">
        <f>'Resposta-Oport'!K194</f>
        <v>0</v>
      </c>
      <c r="H192" s="140">
        <f t="shared" si="20"/>
        <v>0</v>
      </c>
      <c r="I192" s="140">
        <f t="shared" si="21"/>
        <v>0</v>
      </c>
      <c r="J192" s="141">
        <f t="shared" si="22"/>
      </c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  <c r="BL192" s="95"/>
    </row>
    <row r="193" spans="1:64" s="96" customFormat="1" ht="12.75">
      <c r="A193" s="97">
        <f t="shared" si="23"/>
        <v>185</v>
      </c>
      <c r="B193" s="351">
        <f>'Oport-Pré-Resposta'!B193</f>
        <v>0</v>
      </c>
      <c r="C193" s="100">
        <f>'Oport-Pré-Resposta'!C193</f>
        <v>0</v>
      </c>
      <c r="D193" s="100">
        <f>'Oport-Pré-Resposta'!D193</f>
        <v>0</v>
      </c>
      <c r="E193" s="100">
        <f>'Oport-Pré-Resposta'!E193</f>
        <v>0</v>
      </c>
      <c r="F193" s="99">
        <f>'Resposta-Oport'!J195</f>
        <v>0</v>
      </c>
      <c r="G193" s="92">
        <f>'Resposta-Oport'!K195</f>
        <v>0</v>
      </c>
      <c r="H193" s="140">
        <f t="shared" si="20"/>
        <v>0</v>
      </c>
      <c r="I193" s="140">
        <f t="shared" si="21"/>
        <v>0</v>
      </c>
      <c r="J193" s="141">
        <f t="shared" si="22"/>
      </c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</row>
    <row r="194" spans="1:64" s="96" customFormat="1" ht="12.75">
      <c r="A194" s="97">
        <f t="shared" si="23"/>
        <v>186</v>
      </c>
      <c r="B194" s="351">
        <f>'Oport-Pré-Resposta'!B194</f>
        <v>0</v>
      </c>
      <c r="C194" s="100">
        <f>'Oport-Pré-Resposta'!C194</f>
        <v>0</v>
      </c>
      <c r="D194" s="100">
        <f>'Oport-Pré-Resposta'!D194</f>
        <v>0</v>
      </c>
      <c r="E194" s="100">
        <f>'Oport-Pré-Resposta'!E194</f>
        <v>0</v>
      </c>
      <c r="F194" s="99">
        <f>'Resposta-Oport'!J196</f>
        <v>0</v>
      </c>
      <c r="G194" s="92">
        <f>'Resposta-Oport'!K196</f>
        <v>0</v>
      </c>
      <c r="H194" s="140">
        <f t="shared" si="20"/>
        <v>0</v>
      </c>
      <c r="I194" s="140">
        <f t="shared" si="21"/>
        <v>0</v>
      </c>
      <c r="J194" s="141">
        <f t="shared" si="22"/>
      </c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</row>
    <row r="195" spans="1:64" s="96" customFormat="1" ht="12.75">
      <c r="A195" s="97">
        <f t="shared" si="23"/>
        <v>187</v>
      </c>
      <c r="B195" s="351">
        <f>'Oport-Pré-Resposta'!B195</f>
        <v>0</v>
      </c>
      <c r="C195" s="100">
        <f>'Oport-Pré-Resposta'!C195</f>
        <v>0</v>
      </c>
      <c r="D195" s="100">
        <f>'Oport-Pré-Resposta'!D195</f>
        <v>0</v>
      </c>
      <c r="E195" s="100">
        <f>'Oport-Pré-Resposta'!E195</f>
        <v>0</v>
      </c>
      <c r="F195" s="99">
        <f>'Resposta-Oport'!J197</f>
        <v>0</v>
      </c>
      <c r="G195" s="92">
        <f>'Resposta-Oport'!K197</f>
        <v>0</v>
      </c>
      <c r="H195" s="140">
        <f t="shared" si="20"/>
        <v>0</v>
      </c>
      <c r="I195" s="140">
        <f t="shared" si="21"/>
        <v>0</v>
      </c>
      <c r="J195" s="141">
        <f t="shared" si="22"/>
      </c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</row>
    <row r="196" spans="1:64" s="96" customFormat="1" ht="12.75">
      <c r="A196" s="97">
        <f t="shared" si="23"/>
        <v>188</v>
      </c>
      <c r="B196" s="351">
        <f>'Oport-Pré-Resposta'!B196</f>
        <v>0</v>
      </c>
      <c r="C196" s="100">
        <f>'Oport-Pré-Resposta'!C196</f>
        <v>0</v>
      </c>
      <c r="D196" s="100">
        <f>'Oport-Pré-Resposta'!D196</f>
        <v>0</v>
      </c>
      <c r="E196" s="100">
        <f>'Oport-Pré-Resposta'!E196</f>
        <v>0</v>
      </c>
      <c r="F196" s="99">
        <f>'Resposta-Oport'!J198</f>
        <v>0</v>
      </c>
      <c r="G196" s="92">
        <f>'Resposta-Oport'!K198</f>
        <v>0</v>
      </c>
      <c r="H196" s="140">
        <f t="shared" si="20"/>
        <v>0</v>
      </c>
      <c r="I196" s="140">
        <f t="shared" si="21"/>
        <v>0</v>
      </c>
      <c r="J196" s="141">
        <f t="shared" si="22"/>
      </c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</row>
    <row r="197" spans="1:64" s="96" customFormat="1" ht="12.75">
      <c r="A197" s="97">
        <f t="shared" si="23"/>
        <v>189</v>
      </c>
      <c r="B197" s="351">
        <f>'Oport-Pré-Resposta'!B197</f>
        <v>0</v>
      </c>
      <c r="C197" s="100">
        <f>'Oport-Pré-Resposta'!C197</f>
        <v>0</v>
      </c>
      <c r="D197" s="100">
        <f>'Oport-Pré-Resposta'!D197</f>
        <v>0</v>
      </c>
      <c r="E197" s="100">
        <f>'Oport-Pré-Resposta'!E197</f>
        <v>0</v>
      </c>
      <c r="F197" s="99">
        <f>'Resposta-Oport'!J199</f>
        <v>0</v>
      </c>
      <c r="G197" s="92">
        <f>'Resposta-Oport'!K199</f>
        <v>0</v>
      </c>
      <c r="H197" s="140">
        <f t="shared" si="20"/>
        <v>0</v>
      </c>
      <c r="I197" s="140">
        <f t="shared" si="21"/>
        <v>0</v>
      </c>
      <c r="J197" s="141">
        <f t="shared" si="22"/>
      </c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</row>
    <row r="198" spans="1:64" s="96" customFormat="1" ht="12.75">
      <c r="A198" s="97">
        <f t="shared" si="23"/>
        <v>190</v>
      </c>
      <c r="B198" s="351">
        <f>'Oport-Pré-Resposta'!B198</f>
        <v>0</v>
      </c>
      <c r="C198" s="100">
        <f>'Oport-Pré-Resposta'!C198</f>
        <v>0</v>
      </c>
      <c r="D198" s="100">
        <f>'Oport-Pré-Resposta'!D198</f>
        <v>0</v>
      </c>
      <c r="E198" s="100">
        <f>'Oport-Pré-Resposta'!E198</f>
        <v>0</v>
      </c>
      <c r="F198" s="99">
        <f>'Resposta-Oport'!J200</f>
        <v>0</v>
      </c>
      <c r="G198" s="92">
        <f>'Resposta-Oport'!K200</f>
        <v>0</v>
      </c>
      <c r="H198" s="140">
        <f t="shared" si="20"/>
        <v>0</v>
      </c>
      <c r="I198" s="140">
        <f t="shared" si="21"/>
        <v>0</v>
      </c>
      <c r="J198" s="141">
        <f t="shared" si="22"/>
      </c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</row>
    <row r="199" spans="1:64" s="96" customFormat="1" ht="12.75">
      <c r="A199" s="97">
        <f t="shared" si="23"/>
        <v>191</v>
      </c>
      <c r="B199" s="351">
        <f>'Oport-Pré-Resposta'!B199</f>
        <v>0</v>
      </c>
      <c r="C199" s="100">
        <f>'Oport-Pré-Resposta'!C199</f>
        <v>0</v>
      </c>
      <c r="D199" s="100">
        <f>'Oport-Pré-Resposta'!D199</f>
        <v>0</v>
      </c>
      <c r="E199" s="100">
        <f>'Oport-Pré-Resposta'!E199</f>
        <v>0</v>
      </c>
      <c r="F199" s="99">
        <f>'Resposta-Oport'!J201</f>
        <v>0</v>
      </c>
      <c r="G199" s="92">
        <f>'Resposta-Oport'!K201</f>
        <v>0</v>
      </c>
      <c r="H199" s="140">
        <f t="shared" si="20"/>
        <v>0</v>
      </c>
      <c r="I199" s="140">
        <f t="shared" si="21"/>
        <v>0</v>
      </c>
      <c r="J199" s="141">
        <f t="shared" si="22"/>
      </c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</row>
    <row r="200" spans="1:64" s="96" customFormat="1" ht="12.75">
      <c r="A200" s="97">
        <f t="shared" si="23"/>
        <v>192</v>
      </c>
      <c r="B200" s="351">
        <f>'Oport-Pré-Resposta'!B200</f>
        <v>0</v>
      </c>
      <c r="C200" s="100">
        <f>'Oport-Pré-Resposta'!C200</f>
        <v>0</v>
      </c>
      <c r="D200" s="100">
        <f>'Oport-Pré-Resposta'!D200</f>
        <v>0</v>
      </c>
      <c r="E200" s="100">
        <f>'Oport-Pré-Resposta'!E200</f>
        <v>0</v>
      </c>
      <c r="F200" s="99">
        <f>'Resposta-Oport'!J202</f>
        <v>0</v>
      </c>
      <c r="G200" s="92">
        <f>'Resposta-Oport'!K202</f>
        <v>0</v>
      </c>
      <c r="H200" s="140">
        <f t="shared" si="20"/>
        <v>0</v>
      </c>
      <c r="I200" s="140">
        <f t="shared" si="21"/>
        <v>0</v>
      </c>
      <c r="J200" s="141">
        <f t="shared" si="22"/>
      </c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95"/>
      <c r="BD200" s="95"/>
      <c r="BE200" s="95"/>
      <c r="BF200" s="95"/>
      <c r="BG200" s="95"/>
      <c r="BH200" s="95"/>
      <c r="BI200" s="95"/>
      <c r="BJ200" s="95"/>
      <c r="BK200" s="95"/>
      <c r="BL200" s="95"/>
    </row>
    <row r="201" spans="1:64" s="96" customFormat="1" ht="12.75">
      <c r="A201" s="97">
        <f t="shared" si="23"/>
        <v>193</v>
      </c>
      <c r="B201" s="351">
        <f>'Oport-Pré-Resposta'!B201</f>
        <v>0</v>
      </c>
      <c r="C201" s="100">
        <f>'Oport-Pré-Resposta'!C201</f>
        <v>0</v>
      </c>
      <c r="D201" s="100">
        <f>'Oport-Pré-Resposta'!D201</f>
        <v>0</v>
      </c>
      <c r="E201" s="100">
        <f>'Oport-Pré-Resposta'!E201</f>
        <v>0</v>
      </c>
      <c r="F201" s="99">
        <f>'Resposta-Oport'!J203</f>
        <v>0</v>
      </c>
      <c r="G201" s="92">
        <f>'Resposta-Oport'!K203</f>
        <v>0</v>
      </c>
      <c r="H201" s="140">
        <f>IF(F201=0,0,G201)</f>
        <v>0</v>
      </c>
      <c r="I201" s="140">
        <f>F201*H201</f>
        <v>0</v>
      </c>
      <c r="J201" s="141">
        <f>IF(I201&gt;0,RANK(I201,OportDesVE,0),"")</f>
      </c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95"/>
      <c r="BA201" s="95"/>
      <c r="BB201" s="95"/>
      <c r="BC201" s="95"/>
      <c r="BD201" s="95"/>
      <c r="BE201" s="95"/>
      <c r="BF201" s="95"/>
      <c r="BG201" s="95"/>
      <c r="BH201" s="95"/>
      <c r="BI201" s="95"/>
      <c r="BJ201" s="95"/>
      <c r="BK201" s="95"/>
      <c r="BL201" s="95"/>
    </row>
    <row r="202" spans="1:64" s="96" customFormat="1" ht="12.75">
      <c r="A202" s="97">
        <f aca="true" t="shared" si="24" ref="A202:A208">A201+1</f>
        <v>194</v>
      </c>
      <c r="B202" s="351">
        <f>'Oport-Pré-Resposta'!B202</f>
        <v>0</v>
      </c>
      <c r="C202" s="100">
        <f>'Oport-Pré-Resposta'!C202</f>
        <v>0</v>
      </c>
      <c r="D202" s="100">
        <f>'Oport-Pré-Resposta'!D202</f>
        <v>0</v>
      </c>
      <c r="E202" s="100">
        <f>'Oport-Pré-Resposta'!E202</f>
        <v>0</v>
      </c>
      <c r="F202" s="99">
        <f>'Resposta-Oport'!J204</f>
        <v>0</v>
      </c>
      <c r="G202" s="92">
        <f>'Resposta-Oport'!K204</f>
        <v>0</v>
      </c>
      <c r="H202" s="140">
        <f>IF(F202=0,0,G202)</f>
        <v>0</v>
      </c>
      <c r="I202" s="140">
        <f>F202*H202</f>
        <v>0</v>
      </c>
      <c r="J202" s="141">
        <f>IF(I202&gt;0,RANK(I202,OportDesVE,0),"")</f>
      </c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</row>
    <row r="203" spans="1:64" s="96" customFormat="1" ht="12.75">
      <c r="A203" s="97">
        <f t="shared" si="24"/>
        <v>195</v>
      </c>
      <c r="B203" s="351">
        <f>'Oport-Pré-Resposta'!B203</f>
        <v>0</v>
      </c>
      <c r="C203" s="100">
        <f>'Oport-Pré-Resposta'!C203</f>
        <v>0</v>
      </c>
      <c r="D203" s="100">
        <f>'Oport-Pré-Resposta'!D203</f>
        <v>0</v>
      </c>
      <c r="E203" s="100">
        <f>'Oport-Pré-Resposta'!E203</f>
        <v>0</v>
      </c>
      <c r="F203" s="99">
        <f>'Resposta-Oport'!J205</f>
        <v>0</v>
      </c>
      <c r="G203" s="92">
        <f>'Resposta-Oport'!K205</f>
        <v>0</v>
      </c>
      <c r="H203" s="140">
        <f>IF(F203=0,0,G203)</f>
        <v>0</v>
      </c>
      <c r="I203" s="140">
        <f>F203*H203</f>
        <v>0</v>
      </c>
      <c r="J203" s="141">
        <f>IF(I203&gt;0,RANK(I203,OportDesVE,0),"")</f>
      </c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</row>
    <row r="204" spans="1:64" s="96" customFormat="1" ht="12.75">
      <c r="A204" s="97">
        <f t="shared" si="24"/>
        <v>196</v>
      </c>
      <c r="B204" s="351">
        <f>'Oport-Pré-Resposta'!B204</f>
        <v>0</v>
      </c>
      <c r="C204" s="100">
        <f>'Oport-Pré-Resposta'!C204</f>
        <v>0</v>
      </c>
      <c r="D204" s="100">
        <f>'Oport-Pré-Resposta'!D204</f>
        <v>0</v>
      </c>
      <c r="E204" s="100">
        <f>'Oport-Pré-Resposta'!E204</f>
        <v>0</v>
      </c>
      <c r="F204" s="99">
        <f>'Resposta-Oport'!J206</f>
        <v>0</v>
      </c>
      <c r="G204" s="92">
        <f>'Resposta-Oport'!K206</f>
        <v>0</v>
      </c>
      <c r="H204" s="140">
        <f>IF(F204=0,0,G204)</f>
        <v>0</v>
      </c>
      <c r="I204" s="140">
        <f>F204*H204</f>
        <v>0</v>
      </c>
      <c r="J204" s="141">
        <f>IF(I204&gt;0,RANK(I204,OportDesVE,0),"")</f>
      </c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95"/>
      <c r="BB204" s="95"/>
      <c r="BC204" s="95"/>
      <c r="BD204" s="95"/>
      <c r="BE204" s="95"/>
      <c r="BF204" s="95"/>
      <c r="BG204" s="95"/>
      <c r="BH204" s="95"/>
      <c r="BI204" s="95"/>
      <c r="BJ204" s="95"/>
      <c r="BK204" s="95"/>
      <c r="BL204" s="95"/>
    </row>
    <row r="205" spans="1:64" s="96" customFormat="1" ht="12.75">
      <c r="A205" s="97">
        <f t="shared" si="24"/>
        <v>197</v>
      </c>
      <c r="B205" s="351">
        <f>'Oport-Pré-Resposta'!B205</f>
        <v>0</v>
      </c>
      <c r="C205" s="100">
        <f>'Oport-Pré-Resposta'!C205</f>
        <v>0</v>
      </c>
      <c r="D205" s="100">
        <f>'Oport-Pré-Resposta'!D205</f>
        <v>0</v>
      </c>
      <c r="E205" s="100">
        <f>'Oport-Pré-Resposta'!E205</f>
        <v>0</v>
      </c>
      <c r="F205" s="99">
        <f>'Resposta-Oport'!J207</f>
        <v>0</v>
      </c>
      <c r="G205" s="92">
        <f>'Resposta-Oport'!K207</f>
        <v>0</v>
      </c>
      <c r="H205" s="140">
        <f>IF(F205=0,0,G205)</f>
        <v>0</v>
      </c>
      <c r="I205" s="140">
        <f>F205*H205</f>
        <v>0</v>
      </c>
      <c r="J205" s="141">
        <f>IF(I205&gt;0,RANK(I205,OportDesVE,0),"")</f>
      </c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</row>
    <row r="206" spans="1:64" s="96" customFormat="1" ht="12.75">
      <c r="A206" s="97">
        <f t="shared" si="24"/>
        <v>198</v>
      </c>
      <c r="B206" s="351">
        <f>'Oport-Pré-Resposta'!B206</f>
        <v>0</v>
      </c>
      <c r="C206" s="100">
        <f>'Oport-Pré-Resposta'!C206</f>
        <v>0</v>
      </c>
      <c r="D206" s="100">
        <f>'Oport-Pré-Resposta'!D206</f>
        <v>0</v>
      </c>
      <c r="E206" s="100">
        <f>'Oport-Pré-Resposta'!E206</f>
        <v>0</v>
      </c>
      <c r="F206" s="99">
        <f>'Resposta-Oport'!J208</f>
        <v>0</v>
      </c>
      <c r="G206" s="92">
        <f>'Resposta-Oport'!K208</f>
        <v>0</v>
      </c>
      <c r="H206" s="140">
        <f>IF(F206=0,0,G206)</f>
        <v>0</v>
      </c>
      <c r="I206" s="140">
        <f>F206*H206</f>
        <v>0</v>
      </c>
      <c r="J206" s="141">
        <f>IF(I206&gt;0,RANK(I206,OportDesVE,0),"")</f>
      </c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</row>
    <row r="207" spans="1:64" s="96" customFormat="1" ht="12.75">
      <c r="A207" s="97">
        <f t="shared" si="24"/>
        <v>199</v>
      </c>
      <c r="B207" s="351">
        <f>'Oport-Pré-Resposta'!B207</f>
        <v>0</v>
      </c>
      <c r="C207" s="100">
        <f>'Oport-Pré-Resposta'!C207</f>
        <v>0</v>
      </c>
      <c r="D207" s="100">
        <f>'Oport-Pré-Resposta'!D207</f>
        <v>0</v>
      </c>
      <c r="E207" s="100">
        <f>'Oport-Pré-Resposta'!E207</f>
        <v>0</v>
      </c>
      <c r="F207" s="99">
        <f>'Resposta-Oport'!J209</f>
        <v>0</v>
      </c>
      <c r="G207" s="92">
        <f>'Resposta-Oport'!K209</f>
        <v>0</v>
      </c>
      <c r="H207" s="140">
        <f>IF(F207=0,0,G207)</f>
        <v>0</v>
      </c>
      <c r="I207" s="140">
        <f>F207*H207</f>
        <v>0</v>
      </c>
      <c r="J207" s="141">
        <f>IF(I207&gt;0,RANK(I207,OportDesVE,0),"")</f>
      </c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95"/>
      <c r="BD207" s="95"/>
      <c r="BE207" s="95"/>
      <c r="BF207" s="95"/>
      <c r="BG207" s="95"/>
      <c r="BH207" s="95"/>
      <c r="BI207" s="95"/>
      <c r="BJ207" s="95"/>
      <c r="BK207" s="95"/>
      <c r="BL207" s="95"/>
    </row>
    <row r="208" spans="1:64" s="96" customFormat="1" ht="12.75">
      <c r="A208" s="97">
        <f t="shared" si="24"/>
        <v>200</v>
      </c>
      <c r="B208" s="351">
        <f>'Oport-Pré-Resposta'!B208</f>
        <v>0</v>
      </c>
      <c r="C208" s="100">
        <f>'Oport-Pré-Resposta'!C208</f>
        <v>0</v>
      </c>
      <c r="D208" s="100">
        <f>'Oport-Pré-Resposta'!D208</f>
        <v>0</v>
      </c>
      <c r="E208" s="100">
        <f>'Oport-Pré-Resposta'!E208</f>
        <v>0</v>
      </c>
      <c r="F208" s="99">
        <f>'Resposta-Oport'!J210</f>
        <v>0</v>
      </c>
      <c r="G208" s="92">
        <f>'Resposta-Oport'!K210</f>
        <v>0</v>
      </c>
      <c r="H208" s="140">
        <f>IF(F208=0,0,G208)</f>
        <v>0</v>
      </c>
      <c r="I208" s="140">
        <f>F208*H208</f>
        <v>0</v>
      </c>
      <c r="J208" s="141">
        <f>IF(I208&gt;0,RANK(I208,OportDesVE,0),"")</f>
      </c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  <c r="AW208" s="95"/>
      <c r="AX208" s="95"/>
      <c r="AY208" s="95"/>
      <c r="AZ208" s="95"/>
      <c r="BA208" s="95"/>
      <c r="BB208" s="95"/>
      <c r="BC208" s="95"/>
      <c r="BD208" s="95"/>
      <c r="BE208" s="95"/>
      <c r="BF208" s="95"/>
      <c r="BG208" s="95"/>
      <c r="BH208" s="95"/>
      <c r="BI208" s="95"/>
      <c r="BJ208" s="95"/>
      <c r="BK208" s="95"/>
      <c r="BL208" s="95"/>
    </row>
    <row r="209" spans="1:10" ht="12.75">
      <c r="A209" s="104"/>
      <c r="B209" s="352"/>
      <c r="C209" s="104"/>
      <c r="D209" s="106"/>
      <c r="E209" s="106"/>
      <c r="F209" s="104"/>
      <c r="G209" s="104"/>
      <c r="H209" s="104"/>
      <c r="I209" s="104"/>
      <c r="J209" s="67"/>
    </row>
    <row r="210" spans="1:10" ht="12.75">
      <c r="A210" s="295" t="s">
        <v>62</v>
      </c>
      <c r="B210" s="353"/>
      <c r="C210" s="342"/>
      <c r="D210" s="110" t="s">
        <v>63</v>
      </c>
      <c r="E210" s="110"/>
      <c r="F210" s="104"/>
      <c r="G210" s="104"/>
      <c r="H210" s="104"/>
      <c r="I210" s="104"/>
      <c r="J210" s="67"/>
    </row>
    <row r="211" spans="1:10" ht="12.75">
      <c r="A211" s="104"/>
      <c r="B211" s="352"/>
      <c r="C211" s="104"/>
      <c r="D211" s="110"/>
      <c r="E211" s="110"/>
      <c r="F211" s="104"/>
      <c r="G211" s="104"/>
      <c r="H211" s="104"/>
      <c r="I211" s="104"/>
      <c r="J211" s="67"/>
    </row>
    <row r="212" spans="1:10" ht="12.75">
      <c r="A212" s="295" t="s">
        <v>27</v>
      </c>
      <c r="B212" s="353"/>
      <c r="C212" s="342"/>
      <c r="D212" s="110" t="s">
        <v>174</v>
      </c>
      <c r="E212" s="110"/>
      <c r="F212" s="104"/>
      <c r="G212" s="104"/>
      <c r="H212" s="104"/>
      <c r="I212" s="104"/>
      <c r="J212" s="6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</dc:creator>
  <cp:keywords/>
  <dc:description/>
  <cp:lastModifiedBy>Juliana</cp:lastModifiedBy>
  <dcterms:created xsi:type="dcterms:W3CDTF">2013-11-27T17:00:46Z</dcterms:created>
  <dcterms:modified xsi:type="dcterms:W3CDTF">2013-11-27T17:01:37Z</dcterms:modified>
  <cp:category/>
  <cp:version/>
  <cp:contentType/>
  <cp:contentStatus/>
</cp:coreProperties>
</file>